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SIX EASY STEPS\Tools\CogCalculator\"/>
    </mc:Choice>
  </mc:AlternateContent>
  <bookViews>
    <workbookView xWindow="0" yWindow="0" windowWidth="12570" windowHeight="65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5" i="1" l="1"/>
  <c r="W22" i="1"/>
  <c r="W29" i="1" l="1"/>
  <c r="J28" i="1"/>
  <c r="J29" i="1" s="1"/>
  <c r="W21" i="1" l="1"/>
  <c r="W24" i="1"/>
  <c r="W30" i="1"/>
  <c r="E55" i="1"/>
  <c r="F55" i="1"/>
  <c r="G55" i="1"/>
  <c r="H55" i="1"/>
  <c r="I55" i="1"/>
  <c r="J55" i="1"/>
  <c r="K55" i="1"/>
  <c r="L55" i="1"/>
  <c r="M55" i="1"/>
  <c r="N55" i="1"/>
  <c r="O55" i="1"/>
  <c r="P55" i="1"/>
  <c r="Q55" i="1"/>
  <c r="R55" i="1"/>
  <c r="S55" i="1"/>
  <c r="T55" i="1"/>
  <c r="U55" i="1"/>
  <c r="V55" i="1"/>
  <c r="W55" i="1"/>
  <c r="X55" i="1"/>
  <c r="E54" i="1"/>
  <c r="F54" i="1"/>
  <c r="G54" i="1"/>
  <c r="H54" i="1"/>
  <c r="I54" i="1"/>
  <c r="J54" i="1"/>
  <c r="K54" i="1"/>
  <c r="L54" i="1"/>
  <c r="M54" i="1"/>
  <c r="N54" i="1"/>
  <c r="O54" i="1"/>
  <c r="P54" i="1"/>
  <c r="Q54" i="1"/>
  <c r="R54" i="1"/>
  <c r="S54" i="1"/>
  <c r="T54" i="1"/>
  <c r="U54" i="1"/>
  <c r="V54" i="1"/>
  <c r="W54" i="1"/>
  <c r="X54" i="1"/>
  <c r="E53" i="1"/>
  <c r="F53" i="1"/>
  <c r="G53" i="1"/>
  <c r="H53" i="1"/>
  <c r="I53" i="1"/>
  <c r="J53" i="1"/>
  <c r="K53" i="1"/>
  <c r="L53" i="1"/>
  <c r="M53" i="1"/>
  <c r="N53" i="1"/>
  <c r="O53" i="1"/>
  <c r="P53" i="1"/>
  <c r="Q53" i="1"/>
  <c r="R53" i="1"/>
  <c r="S53" i="1"/>
  <c r="T53" i="1"/>
  <c r="U53" i="1"/>
  <c r="V53" i="1"/>
  <c r="W53" i="1"/>
  <c r="X53" i="1"/>
  <c r="E52" i="1"/>
  <c r="F52" i="1"/>
  <c r="G52" i="1"/>
  <c r="H52" i="1"/>
  <c r="I52" i="1"/>
  <c r="J52" i="1"/>
  <c r="K52" i="1"/>
  <c r="L52" i="1"/>
  <c r="M52" i="1"/>
  <c r="N52" i="1"/>
  <c r="O52" i="1"/>
  <c r="P52" i="1"/>
  <c r="Q52" i="1"/>
  <c r="R52" i="1"/>
  <c r="S52" i="1"/>
  <c r="T52" i="1"/>
  <c r="U52" i="1"/>
  <c r="V52" i="1"/>
  <c r="W52" i="1"/>
  <c r="X52" i="1"/>
  <c r="E51" i="1"/>
  <c r="F51" i="1"/>
  <c r="G51" i="1"/>
  <c r="H51" i="1"/>
  <c r="I51" i="1"/>
  <c r="J51" i="1"/>
  <c r="K51" i="1"/>
  <c r="L51" i="1"/>
  <c r="M51" i="1"/>
  <c r="N51" i="1"/>
  <c r="O51" i="1"/>
  <c r="P51" i="1"/>
  <c r="Q51" i="1"/>
  <c r="R51" i="1"/>
  <c r="S51" i="1"/>
  <c r="T51" i="1"/>
  <c r="U51" i="1"/>
  <c r="V51" i="1"/>
  <c r="W51" i="1"/>
  <c r="X51" i="1"/>
  <c r="E50" i="1"/>
  <c r="F50" i="1"/>
  <c r="G50" i="1"/>
  <c r="H50" i="1"/>
  <c r="I50" i="1"/>
  <c r="J50" i="1"/>
  <c r="K50" i="1"/>
  <c r="L50" i="1"/>
  <c r="M50" i="1"/>
  <c r="N50" i="1"/>
  <c r="O50" i="1"/>
  <c r="P50" i="1"/>
  <c r="Q50" i="1"/>
  <c r="R50" i="1"/>
  <c r="S50" i="1"/>
  <c r="T50" i="1"/>
  <c r="U50" i="1"/>
  <c r="V50" i="1"/>
  <c r="W50" i="1"/>
  <c r="X50" i="1"/>
  <c r="E49" i="1"/>
  <c r="F49" i="1"/>
  <c r="G49" i="1"/>
  <c r="H49" i="1"/>
  <c r="I49" i="1"/>
  <c r="J49" i="1"/>
  <c r="K49" i="1"/>
  <c r="L49" i="1"/>
  <c r="M49" i="1"/>
  <c r="N49" i="1"/>
  <c r="O49" i="1"/>
  <c r="P49" i="1"/>
  <c r="Q49" i="1"/>
  <c r="R49" i="1"/>
  <c r="S49" i="1"/>
  <c r="T49" i="1"/>
  <c r="U49" i="1"/>
  <c r="V49" i="1"/>
  <c r="W49" i="1"/>
  <c r="X49" i="1"/>
  <c r="E48" i="1"/>
  <c r="F48" i="1"/>
  <c r="G48" i="1"/>
  <c r="H48" i="1"/>
  <c r="I48" i="1"/>
  <c r="J48" i="1"/>
  <c r="K48" i="1"/>
  <c r="L48" i="1"/>
  <c r="M48" i="1"/>
  <c r="N48" i="1"/>
  <c r="O48" i="1"/>
  <c r="P48" i="1"/>
  <c r="Q48" i="1"/>
  <c r="R48" i="1"/>
  <c r="S48" i="1"/>
  <c r="T48" i="1"/>
  <c r="U48" i="1"/>
  <c r="V48" i="1"/>
  <c r="W48" i="1"/>
  <c r="X48" i="1"/>
  <c r="E47" i="1"/>
  <c r="F47" i="1"/>
  <c r="G47" i="1"/>
  <c r="H47" i="1"/>
  <c r="I47" i="1"/>
  <c r="J47" i="1"/>
  <c r="K47" i="1"/>
  <c r="L47" i="1"/>
  <c r="M47" i="1"/>
  <c r="N47" i="1"/>
  <c r="O47" i="1"/>
  <c r="P47" i="1"/>
  <c r="Q47" i="1"/>
  <c r="R47" i="1"/>
  <c r="S47" i="1"/>
  <c r="T47" i="1"/>
  <c r="U47" i="1"/>
  <c r="V47" i="1"/>
  <c r="W47" i="1"/>
  <c r="X47" i="1"/>
  <c r="E46" i="1"/>
  <c r="F46" i="1"/>
  <c r="G46" i="1"/>
  <c r="H46" i="1"/>
  <c r="I46" i="1"/>
  <c r="J46" i="1"/>
  <c r="K46" i="1"/>
  <c r="L46" i="1"/>
  <c r="M46" i="1"/>
  <c r="N46" i="1"/>
  <c r="O46" i="1"/>
  <c r="P46" i="1"/>
  <c r="Q46" i="1"/>
  <c r="R46" i="1"/>
  <c r="S46" i="1"/>
  <c r="T46" i="1"/>
  <c r="U46" i="1"/>
  <c r="V46" i="1"/>
  <c r="W46" i="1"/>
  <c r="X46" i="1"/>
  <c r="E45" i="1"/>
  <c r="F45" i="1"/>
  <c r="G45" i="1"/>
  <c r="H45" i="1"/>
  <c r="I45" i="1"/>
  <c r="J45" i="1"/>
  <c r="K45" i="1"/>
  <c r="L45" i="1"/>
  <c r="M45" i="1"/>
  <c r="N45" i="1"/>
  <c r="O45" i="1"/>
  <c r="P45" i="1"/>
  <c r="Q45" i="1"/>
  <c r="R45" i="1"/>
  <c r="S45" i="1"/>
  <c r="T45" i="1"/>
  <c r="U45" i="1"/>
  <c r="V45" i="1"/>
  <c r="W45" i="1"/>
  <c r="X45" i="1"/>
  <c r="E44" i="1"/>
  <c r="F44" i="1"/>
  <c r="G44" i="1"/>
  <c r="H44" i="1"/>
  <c r="I44" i="1"/>
  <c r="J44" i="1"/>
  <c r="K44" i="1"/>
  <c r="L44" i="1"/>
  <c r="M44" i="1"/>
  <c r="N44" i="1"/>
  <c r="O44" i="1"/>
  <c r="P44" i="1"/>
  <c r="Q44" i="1"/>
  <c r="R44" i="1"/>
  <c r="S44" i="1"/>
  <c r="T44" i="1"/>
  <c r="U44" i="1"/>
  <c r="V44" i="1"/>
  <c r="W44" i="1"/>
  <c r="X44" i="1"/>
  <c r="E43" i="1"/>
  <c r="F43" i="1"/>
  <c r="G43" i="1"/>
  <c r="H43" i="1"/>
  <c r="I43" i="1"/>
  <c r="J43" i="1"/>
  <c r="K43" i="1"/>
  <c r="L43" i="1"/>
  <c r="M43" i="1"/>
  <c r="N43" i="1"/>
  <c r="O43" i="1"/>
  <c r="P43" i="1"/>
  <c r="Q43" i="1"/>
  <c r="R43" i="1"/>
  <c r="S43" i="1"/>
  <c r="T43" i="1"/>
  <c r="U43" i="1"/>
  <c r="V43" i="1"/>
  <c r="W43" i="1"/>
  <c r="X43" i="1"/>
  <c r="E42" i="1"/>
  <c r="F42" i="1"/>
  <c r="G42" i="1"/>
  <c r="H42" i="1"/>
  <c r="I42" i="1"/>
  <c r="J42" i="1"/>
  <c r="K42" i="1"/>
  <c r="L42" i="1"/>
  <c r="M42" i="1"/>
  <c r="N42" i="1"/>
  <c r="O42" i="1"/>
  <c r="P42" i="1"/>
  <c r="Q42" i="1"/>
  <c r="R42" i="1"/>
  <c r="S42" i="1"/>
  <c r="T42" i="1"/>
  <c r="U42" i="1"/>
  <c r="V42" i="1"/>
  <c r="W42" i="1"/>
  <c r="X42" i="1"/>
  <c r="E41" i="1"/>
  <c r="F41" i="1"/>
  <c r="G41" i="1"/>
  <c r="H41" i="1"/>
  <c r="I41" i="1"/>
  <c r="J41" i="1"/>
  <c r="K41" i="1"/>
  <c r="L41" i="1"/>
  <c r="M41" i="1"/>
  <c r="N41" i="1"/>
  <c r="O41" i="1"/>
  <c r="P41" i="1"/>
  <c r="Q41" i="1"/>
  <c r="R41" i="1"/>
  <c r="S41" i="1"/>
  <c r="T41" i="1"/>
  <c r="U41" i="1"/>
  <c r="V41" i="1"/>
  <c r="W41" i="1"/>
  <c r="X41" i="1"/>
  <c r="E40" i="1"/>
  <c r="F40" i="1"/>
  <c r="G40" i="1"/>
  <c r="H40" i="1"/>
  <c r="I40" i="1"/>
  <c r="J40" i="1"/>
  <c r="K40" i="1"/>
  <c r="L40" i="1"/>
  <c r="M40" i="1"/>
  <c r="N40" i="1"/>
  <c r="O40" i="1"/>
  <c r="P40" i="1"/>
  <c r="Q40" i="1"/>
  <c r="R40" i="1"/>
  <c r="S40" i="1"/>
  <c r="T40" i="1"/>
  <c r="U40" i="1"/>
  <c r="V40" i="1"/>
  <c r="W40" i="1"/>
  <c r="X40" i="1"/>
  <c r="E39" i="1"/>
  <c r="F39" i="1"/>
  <c r="G39" i="1"/>
  <c r="H39" i="1"/>
  <c r="I39" i="1"/>
  <c r="J39" i="1"/>
  <c r="K39" i="1"/>
  <c r="L39" i="1"/>
  <c r="M39" i="1"/>
  <c r="N39" i="1"/>
  <c r="O39" i="1"/>
  <c r="P39" i="1"/>
  <c r="Q39" i="1"/>
  <c r="R39" i="1"/>
  <c r="S39" i="1"/>
  <c r="T39" i="1"/>
  <c r="U39" i="1"/>
  <c r="V39" i="1"/>
  <c r="W39" i="1"/>
  <c r="X39" i="1"/>
  <c r="E38" i="1"/>
  <c r="F38" i="1"/>
  <c r="G38" i="1"/>
  <c r="H38" i="1"/>
  <c r="I38" i="1"/>
  <c r="J38" i="1"/>
  <c r="K38" i="1"/>
  <c r="L38" i="1"/>
  <c r="M38" i="1"/>
  <c r="N38" i="1"/>
  <c r="O38" i="1"/>
  <c r="P38" i="1"/>
  <c r="Q38" i="1"/>
  <c r="R38" i="1"/>
  <c r="S38" i="1"/>
  <c r="T38" i="1"/>
  <c r="U38" i="1"/>
  <c r="V38" i="1"/>
  <c r="W38" i="1"/>
  <c r="X38" i="1"/>
  <c r="E37" i="1"/>
  <c r="F37" i="1"/>
  <c r="G37" i="1"/>
  <c r="H37" i="1"/>
  <c r="I37" i="1"/>
  <c r="J37" i="1"/>
  <c r="K37" i="1"/>
  <c r="L37" i="1"/>
  <c r="M37" i="1"/>
  <c r="N37" i="1"/>
  <c r="O37" i="1"/>
  <c r="P37" i="1"/>
  <c r="Q37" i="1"/>
  <c r="R37" i="1"/>
  <c r="S37" i="1"/>
  <c r="T37" i="1"/>
  <c r="U37" i="1"/>
  <c r="V37" i="1"/>
  <c r="W37" i="1"/>
  <c r="X37" i="1"/>
  <c r="D37" i="1"/>
  <c r="G36" i="1"/>
  <c r="H36" i="1"/>
  <c r="I36" i="1"/>
  <c r="J36" i="1"/>
  <c r="K36" i="1"/>
  <c r="L36" i="1"/>
  <c r="M36" i="1"/>
  <c r="N36" i="1"/>
  <c r="O36" i="1"/>
  <c r="P36" i="1"/>
  <c r="Q36" i="1"/>
  <c r="R36" i="1"/>
  <c r="S36" i="1"/>
  <c r="T36" i="1"/>
  <c r="U36" i="1"/>
  <c r="V36" i="1"/>
  <c r="W36" i="1"/>
  <c r="X36" i="1"/>
  <c r="F36" i="1"/>
  <c r="E36" i="1"/>
  <c r="D36" i="1"/>
  <c r="D38" i="1"/>
  <c r="D39" i="1"/>
  <c r="D40" i="1"/>
  <c r="D41" i="1"/>
  <c r="D42" i="1"/>
  <c r="D43" i="1"/>
  <c r="D44" i="1"/>
  <c r="D45" i="1"/>
  <c r="D46" i="1"/>
  <c r="D47" i="1"/>
  <c r="D48" i="1"/>
  <c r="D49" i="1"/>
  <c r="D50" i="1"/>
  <c r="D51" i="1"/>
  <c r="D52" i="1"/>
  <c r="D53" i="1"/>
  <c r="D54" i="1"/>
  <c r="D55" i="1"/>
  <c r="G35" i="1"/>
  <c r="H35" i="1"/>
  <c r="I35" i="1"/>
  <c r="J35" i="1"/>
  <c r="K35" i="1"/>
  <c r="L35" i="1"/>
  <c r="M35" i="1"/>
  <c r="N35" i="1"/>
  <c r="O35" i="1"/>
  <c r="P35" i="1"/>
  <c r="Q35" i="1"/>
  <c r="R35" i="1"/>
  <c r="S35" i="1"/>
  <c r="T35" i="1"/>
  <c r="U35" i="1"/>
  <c r="V35" i="1"/>
  <c r="W35" i="1"/>
  <c r="X35" i="1"/>
  <c r="F35" i="1"/>
  <c r="E35" i="1"/>
  <c r="D35" i="1"/>
</calcChain>
</file>

<file path=xl/sharedStrings.xml><?xml version="1.0" encoding="utf-8"?>
<sst xmlns="http://schemas.openxmlformats.org/spreadsheetml/2006/main" count="24" uniqueCount="23">
  <si>
    <t>Number of rows being fertilised</t>
  </si>
  <si>
    <t>Row space (m)</t>
  </si>
  <si>
    <t>Sum of fertiliser collected (kg)</t>
  </si>
  <si>
    <t>Required application rate (kg/ha)</t>
  </si>
  <si>
    <t>Current ratio</t>
  </si>
  <si>
    <t>DRIVING COG</t>
  </si>
  <si>
    <t>DRIVEN COG</t>
  </si>
  <si>
    <r>
      <t xml:space="preserve">Number of teeth on existing </t>
    </r>
    <r>
      <rPr>
        <b/>
        <sz val="11"/>
        <color theme="1"/>
        <rFont val="Calibri"/>
        <family val="2"/>
        <scheme val="minor"/>
      </rPr>
      <t>driving</t>
    </r>
    <r>
      <rPr>
        <sz val="11"/>
        <color theme="1"/>
        <rFont val="Calibri"/>
        <family val="2"/>
        <scheme val="minor"/>
      </rPr>
      <t xml:space="preserve"> cog</t>
    </r>
  </si>
  <si>
    <r>
      <t xml:space="preserve">Number of teeth on existing </t>
    </r>
    <r>
      <rPr>
        <b/>
        <sz val="11"/>
        <color theme="1"/>
        <rFont val="Calibri"/>
        <family val="2"/>
        <scheme val="minor"/>
      </rPr>
      <t>driven</t>
    </r>
    <r>
      <rPr>
        <sz val="11"/>
        <color theme="1"/>
        <rFont val="Calibri"/>
        <family val="2"/>
        <scheme val="minor"/>
      </rPr>
      <t xml:space="preserve"> cog</t>
    </r>
  </si>
  <si>
    <r>
      <t xml:space="preserve">Number of teeth required if changing </t>
    </r>
    <r>
      <rPr>
        <b/>
        <sz val="11"/>
        <color theme="1"/>
        <rFont val="Calibri"/>
        <family val="2"/>
        <scheme val="minor"/>
      </rPr>
      <t>driven</t>
    </r>
    <r>
      <rPr>
        <sz val="11"/>
        <color theme="1"/>
        <rFont val="Calibri"/>
        <family val="2"/>
        <scheme val="minor"/>
      </rPr>
      <t xml:space="preserve"> cog only</t>
    </r>
  </si>
  <si>
    <t>ONLY CHANGING ONE COG</t>
  </si>
  <si>
    <t>CHANGING BOTH THE DRIVING AND DRIVEN COGS</t>
  </si>
  <si>
    <t>RATIOS WHEN CHANGING BOTH THE DRIVING AND DRIVEN COGS</t>
  </si>
  <si>
    <t>DETERMINING CURRENT RATE</t>
  </si>
  <si>
    <r>
      <t xml:space="preserve">Disclaimer: </t>
    </r>
    <r>
      <rPr>
        <sz val="11"/>
        <rFont val="Calibri"/>
        <family val="2"/>
        <scheme val="minor"/>
      </rPr>
      <t xml:space="preserve">In this disclaimer a reference to ‘SRA’, ‘we’, ‘us’ or ‘our’ means Sugar Research Australia Limited and our directors, officers, agents and employees. Although we do our very best to present information that is correct and accurate, we make no warranties, guarantees or representations about the suitability, reliability, currency or accuracy of the information we present in this publication, for any purposes. Subject to any terms implied by law and which cannot be excluded, we accept no responsibility for any loss, damage, cost or expense incurred by you as a result of the use of, or reliance on, any materials and information appearing in this publication. You, the user, accept sole responsibility and risk associated with the use and results of the information appearing in this publication, and you agree that we will not be liable for any loss or damage whatsoever (including through negligence) arising out of, or in connection with the use of this publication. We recommend that you contact our staff before acting on any information provided in this publication. </t>
    </r>
    <r>
      <rPr>
        <b/>
        <sz val="11"/>
        <rFont val="Calibri"/>
        <family val="2"/>
        <scheme val="minor"/>
      </rPr>
      <t xml:space="preserve">Warning: </t>
    </r>
    <r>
      <rPr>
        <sz val="11"/>
        <rFont val="Calibri"/>
        <family val="2"/>
        <scheme val="minor"/>
      </rPr>
      <t>Our tests, inspections and recommendations should not be relied on without further, independent inquiries. They may not be accurate, complete or applicable for your particular needs for many reasons, including (for example) SRA being unaware of other matters relevant to individual crops, the analysis of unrepresentative samples or the influence of environmental, managerial or other factors on production.</t>
    </r>
  </si>
  <si>
    <t>OR</t>
  </si>
  <si>
    <t>Length of calibration run (m)</t>
  </si>
  <si>
    <t>Current application rate (kg/ha)</t>
  </si>
  <si>
    <r>
      <t xml:space="preserve">While keeping the </t>
    </r>
    <r>
      <rPr>
        <b/>
        <sz val="11"/>
        <color theme="0"/>
        <rFont val="Calibri"/>
        <family val="2"/>
        <scheme val="minor"/>
      </rPr>
      <t>driving</t>
    </r>
    <r>
      <rPr>
        <sz val="11"/>
        <color theme="0"/>
        <rFont val="Calibri"/>
        <family val="2"/>
        <scheme val="minor"/>
      </rPr>
      <t xml:space="preserve"> cog constant at</t>
    </r>
  </si>
  <si>
    <r>
      <t xml:space="preserve">While keeping the </t>
    </r>
    <r>
      <rPr>
        <b/>
        <sz val="11"/>
        <color theme="0"/>
        <rFont val="Calibri"/>
        <family val="2"/>
        <scheme val="minor"/>
      </rPr>
      <t>driven</t>
    </r>
    <r>
      <rPr>
        <sz val="11"/>
        <color theme="0"/>
        <rFont val="Calibri"/>
        <family val="2"/>
        <scheme val="minor"/>
      </rPr>
      <t xml:space="preserve"> cog constant at</t>
    </r>
  </si>
  <si>
    <t>Ratio required from table below</t>
  </si>
  <si>
    <r>
      <t xml:space="preserve">Number of teeth required if changing </t>
    </r>
    <r>
      <rPr>
        <b/>
        <sz val="10.8"/>
        <color theme="1"/>
        <rFont val="Calibri"/>
        <family val="2"/>
        <scheme val="minor"/>
      </rPr>
      <t>driving</t>
    </r>
    <r>
      <rPr>
        <sz val="10.8"/>
        <color theme="1"/>
        <rFont val="Calibri"/>
        <family val="2"/>
        <scheme val="minor"/>
      </rPr>
      <t xml:space="preserve"> cog only</t>
    </r>
  </si>
  <si>
    <t>© Copyright 2018 by Sugar Research Australia Limited. All rights reserved. No part of SRA CogCalibrator (the tool and materials), may be reproduced, stored in a retrieval system, or transmitted in any form or by any means, electronic, mechanical, photocopying, recording, or otherwise, without the prior permission of Sugar Research Australia Ltd.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</si>
</sst>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7"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1"/>
      <name val="Calibri"/>
      <family val="2"/>
      <scheme val="minor"/>
    </font>
    <font>
      <b/>
      <sz val="14"/>
      <color theme="1"/>
      <name val="Calibri"/>
      <family val="2"/>
      <scheme val="minor"/>
    </font>
    <font>
      <sz val="9"/>
      <color theme="1"/>
      <name val="Calibri"/>
      <family val="2"/>
      <scheme val="minor"/>
    </font>
    <font>
      <sz val="11"/>
      <color theme="1"/>
      <name val="Calibri"/>
      <family val="2"/>
      <scheme val="minor"/>
    </font>
    <font>
      <b/>
      <i/>
      <sz val="11"/>
      <color theme="0"/>
      <name val="Calibri"/>
      <family val="2"/>
      <scheme val="minor"/>
    </font>
    <font>
      <b/>
      <sz val="11"/>
      <color theme="1"/>
      <name val="Arial Black"/>
      <family val="2"/>
    </font>
    <font>
      <b/>
      <sz val="18"/>
      <color theme="0"/>
      <name val="Calibri"/>
      <family val="2"/>
      <scheme val="minor"/>
    </font>
    <font>
      <b/>
      <sz val="11"/>
      <color rgb="FFD6611D"/>
      <name val="Arial Black"/>
      <family val="2"/>
    </font>
    <font>
      <sz val="11"/>
      <color rgb="FF3B4A5B"/>
      <name val="Calibri"/>
      <family val="2"/>
      <scheme val="minor"/>
    </font>
    <font>
      <sz val="10.8"/>
      <color theme="1"/>
      <name val="Calibri"/>
      <family val="2"/>
      <scheme val="minor"/>
    </font>
    <font>
      <b/>
      <sz val="10.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3B4A5B"/>
        <bgColor indexed="64"/>
      </patternFill>
    </fill>
    <fill>
      <patternFill patternType="solid">
        <fgColor rgb="FFD6611D"/>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9" fillId="3" borderId="13" applyNumberFormat="0" applyFont="0" applyAlignment="0" applyProtection="0"/>
  </cellStyleXfs>
  <cellXfs count="73">
    <xf numFmtId="0" fontId="0" fillId="0" borderId="0" xfId="0"/>
    <xf numFmtId="0" fontId="0" fillId="0" borderId="0" xfId="0" applyAlignment="1">
      <alignment horizontal="center"/>
    </xf>
    <xf numFmtId="164" fontId="0" fillId="0" borderId="1" xfId="0" applyNumberFormat="1" applyBorder="1" applyAlignment="1">
      <alignment horizontal="center"/>
    </xf>
    <xf numFmtId="0" fontId="1" fillId="0" borderId="0" xfId="0" applyFont="1" applyFill="1" applyBorder="1" applyAlignment="1">
      <alignment horizontal="center"/>
    </xf>
    <xf numFmtId="0" fontId="0" fillId="0" borderId="0" xfId="0" applyFill="1" applyBorder="1"/>
    <xf numFmtId="0" fontId="4" fillId="0" borderId="0" xfId="0" applyFont="1" applyFill="1" applyBorder="1"/>
    <xf numFmtId="0" fontId="0" fillId="2" borderId="0" xfId="0" applyFill="1" applyBorder="1"/>
    <xf numFmtId="0" fontId="7" fillId="0" borderId="0" xfId="0" applyFont="1" applyFill="1" applyBorder="1"/>
    <xf numFmtId="0" fontId="1" fillId="0" borderId="0" xfId="0" applyFont="1" applyFill="1" applyBorder="1"/>
    <xf numFmtId="0" fontId="0" fillId="0" borderId="0" xfId="0" applyFill="1"/>
    <xf numFmtId="0" fontId="8" fillId="0" borderId="0" xfId="0" applyFont="1" applyFill="1" applyBorder="1" applyAlignment="1">
      <alignment wrapText="1"/>
    </xf>
    <xf numFmtId="0" fontId="0" fillId="4" borderId="7" xfId="0" applyFill="1" applyBorder="1" applyAlignment="1">
      <alignment horizontal="center"/>
    </xf>
    <xf numFmtId="0" fontId="2" fillId="4" borderId="5" xfId="0" applyFont="1" applyFill="1" applyBorder="1" applyAlignment="1">
      <alignment horizontal="center"/>
    </xf>
    <xf numFmtId="0" fontId="2" fillId="4" borderId="1" xfId="0" applyFont="1" applyFill="1" applyBorder="1" applyAlignment="1">
      <alignment horizontal="center"/>
    </xf>
    <xf numFmtId="0" fontId="2" fillId="4" borderId="0" xfId="0" applyFont="1" applyFill="1" applyBorder="1"/>
    <xf numFmtId="0" fontId="2" fillId="4" borderId="4" xfId="0" applyFont="1" applyFill="1" applyBorder="1" applyAlignment="1">
      <alignment horizontal="center"/>
    </xf>
    <xf numFmtId="164" fontId="5" fillId="0" borderId="29" xfId="0" applyNumberFormat="1" applyFont="1" applyFill="1" applyBorder="1" applyAlignment="1">
      <alignment horizontal="center" vertical="center"/>
    </xf>
    <xf numFmtId="164" fontId="5" fillId="0" borderId="26" xfId="0" applyNumberFormat="1" applyFont="1" applyFill="1" applyBorder="1" applyAlignment="1">
      <alignment horizontal="center" vertical="center"/>
    </xf>
    <xf numFmtId="1" fontId="1" fillId="0" borderId="29" xfId="0" applyNumberFormat="1" applyFont="1" applyFill="1" applyBorder="1" applyAlignment="1">
      <alignment horizontal="center" vertical="center"/>
    </xf>
    <xf numFmtId="1" fontId="1" fillId="0" borderId="26" xfId="0" applyNumberFormat="1" applyFont="1" applyFill="1" applyBorder="1" applyAlignment="1">
      <alignment horizontal="center" vertical="center"/>
    </xf>
    <xf numFmtId="0" fontId="2" fillId="4" borderId="15" xfId="0" applyFont="1" applyFill="1" applyBorder="1" applyAlignment="1">
      <alignment horizontal="left" vertical="center"/>
    </xf>
    <xf numFmtId="0" fontId="2" fillId="4" borderId="3" xfId="0" applyFont="1" applyFill="1" applyBorder="1" applyAlignment="1">
      <alignment horizontal="left" vertical="center"/>
    </xf>
    <xf numFmtId="0" fontId="2" fillId="4" borderId="25" xfId="0" applyFont="1" applyFill="1" applyBorder="1" applyAlignment="1">
      <alignment horizontal="left" vertical="center"/>
    </xf>
    <xf numFmtId="1" fontId="10" fillId="4" borderId="17" xfId="0" applyNumberFormat="1" applyFont="1" applyFill="1" applyBorder="1" applyAlignment="1">
      <alignment horizontal="center" vertical="center"/>
    </xf>
    <xf numFmtId="1" fontId="10" fillId="4" borderId="16" xfId="0" applyNumberFormat="1" applyFont="1" applyFill="1" applyBorder="1" applyAlignment="1">
      <alignment horizontal="center" vertical="center"/>
    </xf>
    <xf numFmtId="0" fontId="13" fillId="0" borderId="0" xfId="0" applyFont="1" applyBorder="1" applyAlignment="1">
      <alignment horizontal="center"/>
    </xf>
    <xf numFmtId="0" fontId="0" fillId="0" borderId="11" xfId="0" applyBorder="1" applyAlignment="1">
      <alignment horizontal="left" vertical="center"/>
    </xf>
    <xf numFmtId="0" fontId="0" fillId="0" borderId="1" xfId="0" applyBorder="1" applyAlignment="1">
      <alignment horizontal="left" vertical="center"/>
    </xf>
    <xf numFmtId="1" fontId="14" fillId="4" borderId="0" xfId="0" applyNumberFormat="1" applyFont="1" applyFill="1" applyBorder="1" applyAlignment="1">
      <alignment horizontal="center"/>
    </xf>
    <xf numFmtId="1" fontId="14" fillId="4" borderId="24" xfId="0" applyNumberFormat="1" applyFont="1" applyFill="1" applyBorder="1" applyAlignment="1">
      <alignment horizontal="center"/>
    </xf>
    <xf numFmtId="0" fontId="0" fillId="0" borderId="28" xfId="0" applyBorder="1" applyAlignment="1">
      <alignment horizontal="left" vertical="center"/>
    </xf>
    <xf numFmtId="0" fontId="0" fillId="0" borderId="27" xfId="0" applyBorder="1" applyAlignment="1">
      <alignment horizontal="left" vertical="center"/>
    </xf>
    <xf numFmtId="0" fontId="0" fillId="4" borderId="23" xfId="0" applyFill="1" applyBorder="1" applyAlignment="1">
      <alignment horizontal="left"/>
    </xf>
    <xf numFmtId="0" fontId="0" fillId="4" borderId="0" xfId="0" applyFill="1" applyBorder="1" applyAlignment="1">
      <alignment horizontal="left"/>
    </xf>
    <xf numFmtId="0" fontId="2" fillId="4" borderId="13" xfId="1" applyFont="1" applyFill="1" applyBorder="1" applyAlignment="1" applyProtection="1">
      <alignment horizontal="center" vertical="center"/>
      <protection locked="0"/>
    </xf>
    <xf numFmtId="0" fontId="2" fillId="4" borderId="14" xfId="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164" fontId="10" fillId="4" borderId="17" xfId="0" applyNumberFormat="1" applyFont="1" applyFill="1" applyBorder="1" applyAlignment="1">
      <alignment horizontal="center" vertical="center"/>
    </xf>
    <xf numFmtId="164" fontId="10" fillId="4" borderId="16" xfId="0" applyNumberFormat="1" applyFont="1" applyFill="1" applyBorder="1" applyAlignment="1">
      <alignment horizontal="center" vertical="center"/>
    </xf>
    <xf numFmtId="0" fontId="2" fillId="4" borderId="1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5"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0" xfId="0" applyFont="1" applyFill="1" applyBorder="1" applyAlignment="1">
      <alignment horizontal="center" vertical="center"/>
    </xf>
    <xf numFmtId="0" fontId="0" fillId="0" borderId="0" xfId="0" applyAlignment="1">
      <alignment horizontal="left" wrapText="1"/>
    </xf>
    <xf numFmtId="0" fontId="5" fillId="2" borderId="0" xfId="0" applyFont="1" applyFill="1" applyAlignment="1">
      <alignment horizontal="left" vertical="top" wrapText="1"/>
    </xf>
    <xf numFmtId="0" fontId="13" fillId="0" borderId="3" xfId="0" applyFont="1" applyFill="1" applyBorder="1" applyAlignment="1">
      <alignment horizontal="center"/>
    </xf>
    <xf numFmtId="0" fontId="11" fillId="0" borderId="3" xfId="0" applyFont="1" applyFill="1" applyBorder="1" applyAlignment="1">
      <alignment horizontal="center"/>
    </xf>
    <xf numFmtId="0" fontId="0" fillId="0" borderId="8" xfId="0" applyBorder="1" applyAlignment="1">
      <alignment horizontal="left" vertical="center"/>
    </xf>
    <xf numFmtId="0" fontId="0" fillId="0" borderId="9" xfId="0" applyBorder="1" applyAlignment="1">
      <alignment horizontal="left"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3" fillId="4" borderId="2"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0" fontId="3" fillId="4" borderId="6" xfId="0" applyFont="1" applyFill="1" applyBorder="1" applyAlignment="1">
      <alignment horizontal="center"/>
    </xf>
    <xf numFmtId="0" fontId="3" fillId="4" borderId="1" xfId="0" applyFont="1" applyFill="1" applyBorder="1" applyAlignment="1">
      <alignment horizontal="center"/>
    </xf>
    <xf numFmtId="0" fontId="1" fillId="0" borderId="20" xfId="0" applyFont="1" applyBorder="1" applyAlignment="1">
      <alignment horizontal="left" vertical="center"/>
    </xf>
    <xf numFmtId="0" fontId="1" fillId="0" borderId="18"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xf>
    <xf numFmtId="1" fontId="12" fillId="5" borderId="22" xfId="0" applyNumberFormat="1" applyFont="1" applyFill="1" applyBorder="1" applyAlignment="1">
      <alignment horizontal="center" vertical="center"/>
    </xf>
    <xf numFmtId="1" fontId="12" fillId="5" borderId="21" xfId="0" applyNumberFormat="1" applyFont="1" applyFill="1" applyBorder="1" applyAlignment="1">
      <alignment horizontal="center" vertical="center"/>
    </xf>
    <xf numFmtId="1" fontId="12" fillId="5" borderId="17" xfId="0" applyNumberFormat="1" applyFont="1" applyFill="1" applyBorder="1" applyAlignment="1">
      <alignment horizontal="center" vertical="center"/>
    </xf>
    <xf numFmtId="1" fontId="12" fillId="5" borderId="16" xfId="0" applyNumberFormat="1" applyFont="1" applyFill="1" applyBorder="1" applyAlignment="1">
      <alignment horizontal="center" vertical="center"/>
    </xf>
    <xf numFmtId="0" fontId="8" fillId="0" borderId="0" xfId="0" applyFont="1" applyFill="1" applyBorder="1" applyAlignment="1">
      <alignment horizontal="left" wrapText="1"/>
    </xf>
    <xf numFmtId="0" fontId="8" fillId="0" borderId="0" xfId="0" applyFont="1" applyFill="1" applyBorder="1" applyAlignment="1">
      <alignment horizontal="left"/>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13" fillId="0" borderId="19" xfId="0" applyFont="1" applyBorder="1" applyAlignment="1">
      <alignment horizontal="center"/>
    </xf>
    <xf numFmtId="0" fontId="15" fillId="0" borderId="28" xfId="0" applyFont="1" applyBorder="1" applyAlignment="1">
      <alignment horizontal="left" vertical="center"/>
    </xf>
    <xf numFmtId="0" fontId="15" fillId="0" borderId="27" xfId="0" applyFont="1" applyBorder="1" applyAlignment="1">
      <alignment horizontal="left" vertical="center"/>
    </xf>
  </cellXfs>
  <cellStyles count="2">
    <cellStyle name="Normal" xfId="0" builtinId="0"/>
    <cellStyle name="Note" xfId="1" builtinId="10"/>
  </cellStyles>
  <dxfs count="1">
    <dxf>
      <fill>
        <patternFill>
          <bgColor rgb="FFFFFF00"/>
        </patternFill>
      </fill>
    </dxf>
  </dxfs>
  <tableStyles count="0" defaultTableStyle="TableStyleMedium2" defaultPivotStyle="PivotStyleLight16"/>
  <colors>
    <mruColors>
      <color rgb="FF3B4A5B"/>
      <color rgb="FFD6611D"/>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1</xdr:row>
      <xdr:rowOff>76200</xdr:rowOff>
    </xdr:from>
    <xdr:to>
      <xdr:col>24</xdr:col>
      <xdr:colOff>9525</xdr:colOff>
      <xdr:row>17</xdr:row>
      <xdr:rowOff>197729</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4" y="266700"/>
          <a:ext cx="8334376" cy="3283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6:X75"/>
  <sheetViews>
    <sheetView tabSelected="1" zoomScaleNormal="100" workbookViewId="0">
      <selection activeCell="J22" sqref="J22:K22"/>
    </sheetView>
  </sheetViews>
  <sheetFormatPr defaultRowHeight="15" x14ac:dyDescent="0.25"/>
  <cols>
    <col min="2" max="2" width="3.7109375" bestFit="1" customWidth="1"/>
    <col min="3" max="3" width="4.28515625" customWidth="1"/>
    <col min="4" max="7" width="5.5703125" bestFit="1" customWidth="1"/>
    <col min="8" max="8" width="5.5703125" customWidth="1"/>
    <col min="9" max="24" width="5.5703125" bestFit="1" customWidth="1"/>
  </cols>
  <sheetData>
    <row r="6" spans="2:24" ht="18.75" x14ac:dyDescent="0.3">
      <c r="B6" s="6"/>
      <c r="C6" s="6"/>
      <c r="D6" s="6"/>
      <c r="E6" s="6"/>
      <c r="F6" s="6"/>
      <c r="G6" s="6"/>
      <c r="H6" s="7"/>
      <c r="I6" s="4"/>
      <c r="J6" s="4"/>
      <c r="K6" s="4"/>
      <c r="L6" s="4"/>
      <c r="M6" s="4"/>
      <c r="N6" s="4"/>
      <c r="O6" s="4"/>
      <c r="P6" s="4"/>
      <c r="Q6" s="4"/>
      <c r="R6" s="4"/>
      <c r="S6" s="4"/>
      <c r="T6" s="4"/>
      <c r="U6" s="4"/>
      <c r="V6" s="4"/>
      <c r="W6" s="4"/>
      <c r="X6" s="4"/>
    </row>
    <row r="7" spans="2:24" ht="17.25" customHeight="1" x14ac:dyDescent="0.25">
      <c r="B7" s="6"/>
      <c r="C7" s="6"/>
      <c r="D7" s="6"/>
      <c r="E7" s="6"/>
      <c r="F7" s="6"/>
      <c r="G7" s="6"/>
      <c r="H7" s="8"/>
      <c r="I7" s="4"/>
      <c r="J7" s="4"/>
      <c r="K7" s="4"/>
      <c r="L7" s="4"/>
      <c r="M7" s="4"/>
      <c r="N7" s="4"/>
      <c r="O7" s="4"/>
      <c r="P7" s="4"/>
      <c r="Q7" s="4"/>
      <c r="R7" s="4"/>
      <c r="S7" s="4"/>
      <c r="T7" s="4"/>
      <c r="U7" s="4"/>
      <c r="V7" s="4"/>
      <c r="W7" s="4"/>
      <c r="X7" s="4"/>
    </row>
    <row r="8" spans="2:24" ht="18" customHeight="1" x14ac:dyDescent="0.25">
      <c r="B8" s="6"/>
      <c r="C8" s="6"/>
      <c r="D8" s="6"/>
      <c r="E8" s="6"/>
      <c r="F8" s="6"/>
      <c r="G8" s="6"/>
      <c r="H8" s="66"/>
      <c r="I8" s="66"/>
      <c r="J8" s="66"/>
      <c r="K8" s="66"/>
      <c r="L8" s="66"/>
      <c r="M8" s="66"/>
      <c r="N8" s="66"/>
      <c r="O8" s="66"/>
      <c r="P8" s="66"/>
      <c r="Q8" s="66"/>
      <c r="R8" s="66"/>
      <c r="S8" s="66"/>
      <c r="T8" s="66"/>
      <c r="U8" s="66"/>
      <c r="V8" s="66"/>
      <c r="W8" s="66"/>
      <c r="X8" s="66"/>
    </row>
    <row r="9" spans="2:24" x14ac:dyDescent="0.25">
      <c r="B9" s="6"/>
      <c r="C9" s="6"/>
      <c r="D9" s="6"/>
      <c r="E9" s="6"/>
      <c r="F9" s="6"/>
      <c r="G9" s="6"/>
      <c r="H9" s="66"/>
      <c r="I9" s="66"/>
      <c r="J9" s="66"/>
      <c r="K9" s="66"/>
      <c r="L9" s="66"/>
      <c r="M9" s="66"/>
      <c r="N9" s="66"/>
      <c r="O9" s="66"/>
      <c r="P9" s="66"/>
      <c r="Q9" s="66"/>
      <c r="R9" s="66"/>
      <c r="S9" s="66"/>
      <c r="T9" s="66"/>
      <c r="U9" s="66"/>
      <c r="V9" s="66"/>
      <c r="W9" s="66"/>
      <c r="X9" s="66"/>
    </row>
    <row r="10" spans="2:24" x14ac:dyDescent="0.25">
      <c r="B10" s="6"/>
      <c r="C10" s="6"/>
      <c r="D10" s="6"/>
      <c r="E10" s="6"/>
      <c r="F10" s="6"/>
      <c r="G10" s="6"/>
      <c r="H10" s="66"/>
      <c r="I10" s="66"/>
      <c r="J10" s="66"/>
      <c r="K10" s="66"/>
      <c r="L10" s="66"/>
      <c r="M10" s="66"/>
      <c r="N10" s="66"/>
      <c r="O10" s="66"/>
      <c r="P10" s="66"/>
      <c r="Q10" s="66"/>
      <c r="R10" s="66"/>
      <c r="S10" s="66"/>
      <c r="T10" s="66"/>
      <c r="U10" s="66"/>
      <c r="V10" s="66"/>
      <c r="W10" s="66"/>
      <c r="X10" s="66"/>
    </row>
    <row r="11" spans="2:24" x14ac:dyDescent="0.25">
      <c r="B11" s="6"/>
      <c r="C11" s="6"/>
      <c r="D11" s="6"/>
      <c r="E11" s="6"/>
      <c r="F11" s="6"/>
      <c r="G11" s="6"/>
      <c r="H11" s="66"/>
      <c r="I11" s="66"/>
      <c r="J11" s="66"/>
      <c r="K11" s="66"/>
      <c r="L11" s="66"/>
      <c r="M11" s="66"/>
      <c r="N11" s="66"/>
      <c r="O11" s="66"/>
      <c r="P11" s="66"/>
      <c r="Q11" s="66"/>
      <c r="R11" s="66"/>
      <c r="S11" s="66"/>
      <c r="T11" s="66"/>
      <c r="U11" s="66"/>
      <c r="V11" s="66"/>
      <c r="W11" s="66"/>
      <c r="X11" s="66"/>
    </row>
    <row r="12" spans="2:24" x14ac:dyDescent="0.25">
      <c r="B12" s="6"/>
      <c r="C12" s="6"/>
      <c r="D12" s="6"/>
      <c r="E12" s="6"/>
      <c r="F12" s="6"/>
      <c r="G12" s="6"/>
      <c r="H12" s="66"/>
      <c r="I12" s="66"/>
      <c r="J12" s="66"/>
      <c r="K12" s="66"/>
      <c r="L12" s="66"/>
      <c r="M12" s="66"/>
      <c r="N12" s="66"/>
      <c r="O12" s="66"/>
      <c r="P12" s="66"/>
      <c r="Q12" s="66"/>
      <c r="R12" s="66"/>
      <c r="S12" s="66"/>
      <c r="T12" s="66"/>
      <c r="U12" s="66"/>
      <c r="V12" s="66"/>
      <c r="W12" s="66"/>
      <c r="X12" s="66"/>
    </row>
    <row r="13" spans="2:24" x14ac:dyDescent="0.25">
      <c r="B13" s="6"/>
      <c r="C13" s="6"/>
      <c r="D13" s="6"/>
      <c r="E13" s="6"/>
      <c r="F13" s="6"/>
      <c r="G13" s="6"/>
      <c r="H13" s="66"/>
      <c r="I13" s="66"/>
      <c r="J13" s="66"/>
      <c r="K13" s="66"/>
      <c r="L13" s="66"/>
      <c r="M13" s="66"/>
      <c r="N13" s="66"/>
      <c r="O13" s="66"/>
      <c r="P13" s="66"/>
      <c r="Q13" s="66"/>
      <c r="R13" s="66"/>
      <c r="S13" s="66"/>
      <c r="T13" s="66"/>
      <c r="U13" s="66"/>
      <c r="V13" s="66"/>
      <c r="W13" s="66"/>
      <c r="X13" s="66"/>
    </row>
    <row r="14" spans="2:24" x14ac:dyDescent="0.25">
      <c r="B14" s="6"/>
      <c r="C14" s="6"/>
      <c r="D14" s="6"/>
      <c r="E14" s="6"/>
      <c r="F14" s="6"/>
      <c r="G14" s="6"/>
      <c r="H14" s="66"/>
      <c r="I14" s="66"/>
      <c r="J14" s="66"/>
      <c r="K14" s="66"/>
      <c r="L14" s="66"/>
      <c r="M14" s="66"/>
      <c r="N14" s="66"/>
      <c r="O14" s="66"/>
      <c r="P14" s="66"/>
      <c r="Q14" s="66"/>
      <c r="R14" s="66"/>
      <c r="S14" s="66"/>
      <c r="T14" s="66"/>
      <c r="U14" s="66"/>
      <c r="V14" s="66"/>
      <c r="W14" s="66"/>
      <c r="X14" s="66"/>
    </row>
    <row r="15" spans="2:24" x14ac:dyDescent="0.25">
      <c r="B15" s="6"/>
      <c r="C15" s="6"/>
      <c r="D15" s="6"/>
      <c r="E15" s="6"/>
      <c r="F15" s="6"/>
      <c r="G15" s="6"/>
      <c r="H15" s="66"/>
      <c r="I15" s="66"/>
      <c r="J15" s="66"/>
      <c r="K15" s="66"/>
      <c r="L15" s="66"/>
      <c r="M15" s="66"/>
      <c r="N15" s="66"/>
      <c r="O15" s="66"/>
      <c r="P15" s="66"/>
      <c r="Q15" s="66"/>
      <c r="R15" s="66"/>
      <c r="S15" s="66"/>
      <c r="T15" s="66"/>
      <c r="U15" s="66"/>
      <c r="V15" s="66"/>
      <c r="W15" s="66"/>
      <c r="X15" s="66"/>
    </row>
    <row r="16" spans="2:24" x14ac:dyDescent="0.25">
      <c r="B16" s="6"/>
      <c r="C16" s="6"/>
      <c r="D16" s="6"/>
      <c r="E16" s="6"/>
      <c r="F16" s="6"/>
      <c r="G16" s="6"/>
      <c r="H16" s="66"/>
      <c r="I16" s="66"/>
      <c r="J16" s="66"/>
      <c r="K16" s="66"/>
      <c r="L16" s="66"/>
      <c r="M16" s="66"/>
      <c r="N16" s="66"/>
      <c r="O16" s="66"/>
      <c r="P16" s="66"/>
      <c r="Q16" s="66"/>
      <c r="R16" s="66"/>
      <c r="S16" s="66"/>
      <c r="T16" s="66"/>
      <c r="U16" s="66"/>
      <c r="V16" s="66"/>
      <c r="W16" s="66"/>
      <c r="X16" s="66"/>
    </row>
    <row r="17" spans="2:24" x14ac:dyDescent="0.25">
      <c r="B17" s="6"/>
      <c r="C17" s="6"/>
      <c r="D17" s="6"/>
      <c r="E17" s="6"/>
      <c r="F17" s="6"/>
      <c r="G17" s="6"/>
      <c r="H17" s="66"/>
      <c r="I17" s="66"/>
      <c r="J17" s="66"/>
      <c r="K17" s="66"/>
      <c r="L17" s="66"/>
      <c r="M17" s="66"/>
      <c r="N17" s="66"/>
      <c r="O17" s="66"/>
      <c r="P17" s="66"/>
      <c r="Q17" s="66"/>
      <c r="R17" s="66"/>
      <c r="S17" s="66"/>
      <c r="T17" s="66"/>
      <c r="U17" s="66"/>
      <c r="V17" s="66"/>
      <c r="W17" s="66"/>
      <c r="X17" s="66"/>
    </row>
    <row r="18" spans="2:24" ht="15.75" customHeight="1" x14ac:dyDescent="0.25">
      <c r="B18" s="6"/>
      <c r="C18" s="6"/>
      <c r="D18" s="6"/>
      <c r="E18" s="6"/>
      <c r="F18" s="6"/>
      <c r="G18" s="6"/>
      <c r="H18" s="67"/>
      <c r="I18" s="67"/>
      <c r="J18" s="67"/>
      <c r="K18" s="67"/>
      <c r="L18" s="67"/>
      <c r="M18" s="67"/>
      <c r="N18" s="67"/>
      <c r="O18" s="67"/>
      <c r="P18" s="67"/>
      <c r="Q18" s="67"/>
      <c r="R18" s="67"/>
      <c r="S18" s="67"/>
      <c r="T18" s="67"/>
      <c r="U18" s="67"/>
      <c r="V18" s="67"/>
      <c r="W18" s="67"/>
      <c r="X18" s="67"/>
    </row>
    <row r="19" spans="2:24" x14ac:dyDescent="0.25">
      <c r="B19" s="4"/>
      <c r="C19" s="4"/>
      <c r="D19" s="4"/>
      <c r="E19" s="4"/>
      <c r="F19" s="4"/>
      <c r="G19" s="4"/>
      <c r="H19" s="10"/>
      <c r="I19" s="10"/>
      <c r="J19" s="10"/>
      <c r="K19" s="10"/>
      <c r="L19" s="10"/>
      <c r="M19" s="10"/>
      <c r="N19" s="10"/>
      <c r="O19" s="10"/>
      <c r="P19" s="10"/>
      <c r="Q19" s="10"/>
      <c r="R19" s="10"/>
      <c r="S19" s="10"/>
      <c r="T19" s="10"/>
      <c r="U19" s="10"/>
      <c r="V19" s="10"/>
      <c r="W19" s="10"/>
      <c r="X19" s="10"/>
    </row>
    <row r="20" spans="2:24" ht="19.5" thickBot="1" x14ac:dyDescent="0.45">
      <c r="B20" s="48" t="s">
        <v>13</v>
      </c>
      <c r="C20" s="49"/>
      <c r="D20" s="49"/>
      <c r="E20" s="49"/>
      <c r="F20" s="49"/>
      <c r="G20" s="49"/>
      <c r="H20" s="49"/>
      <c r="I20" s="49"/>
      <c r="J20" s="49"/>
      <c r="K20" s="49"/>
      <c r="L20" s="9"/>
      <c r="M20" s="48" t="s">
        <v>10</v>
      </c>
      <c r="N20" s="48"/>
      <c r="O20" s="48"/>
      <c r="P20" s="48"/>
      <c r="Q20" s="48"/>
      <c r="R20" s="48"/>
      <c r="S20" s="48"/>
      <c r="T20" s="48"/>
      <c r="U20" s="48"/>
      <c r="V20" s="48"/>
      <c r="W20" s="48"/>
      <c r="X20" s="48"/>
    </row>
    <row r="21" spans="2:24" ht="19.5" customHeight="1" x14ac:dyDescent="0.25">
      <c r="B21" s="50" t="s">
        <v>1</v>
      </c>
      <c r="C21" s="51"/>
      <c r="D21" s="51"/>
      <c r="E21" s="51"/>
      <c r="F21" s="51"/>
      <c r="G21" s="51"/>
      <c r="H21" s="51"/>
      <c r="I21" s="51"/>
      <c r="J21" s="52">
        <v>1.8</v>
      </c>
      <c r="K21" s="53"/>
      <c r="M21" s="71" t="s">
        <v>21</v>
      </c>
      <c r="N21" s="72"/>
      <c r="O21" s="72"/>
      <c r="P21" s="72"/>
      <c r="Q21" s="72"/>
      <c r="R21" s="72"/>
      <c r="S21" s="72"/>
      <c r="T21" s="72"/>
      <c r="U21" s="72"/>
      <c r="V21" s="72"/>
      <c r="W21" s="18">
        <f>(J26*J25)/J29</f>
        <v>13.499999999999998</v>
      </c>
      <c r="X21" s="19"/>
    </row>
    <row r="22" spans="2:24" ht="19.5" customHeight="1" thickBot="1" x14ac:dyDescent="0.3">
      <c r="B22" s="26" t="s">
        <v>16</v>
      </c>
      <c r="C22" s="27"/>
      <c r="D22" s="27"/>
      <c r="E22" s="27"/>
      <c r="F22" s="27"/>
      <c r="G22" s="27"/>
      <c r="H22" s="27"/>
      <c r="I22" s="27"/>
      <c r="J22" s="36">
        <v>50</v>
      </c>
      <c r="K22" s="37"/>
      <c r="M22" s="20" t="s">
        <v>19</v>
      </c>
      <c r="N22" s="21"/>
      <c r="O22" s="21"/>
      <c r="P22" s="21"/>
      <c r="Q22" s="21"/>
      <c r="R22" s="21"/>
      <c r="S22" s="21"/>
      <c r="T22" s="21"/>
      <c r="U22" s="21"/>
      <c r="V22" s="22"/>
      <c r="W22" s="23">
        <f>J27</f>
        <v>16</v>
      </c>
      <c r="X22" s="24"/>
    </row>
    <row r="23" spans="2:24" ht="19.5" thickBot="1" x14ac:dyDescent="0.45">
      <c r="B23" s="26" t="s">
        <v>0</v>
      </c>
      <c r="C23" s="27"/>
      <c r="D23" s="27"/>
      <c r="E23" s="27"/>
      <c r="F23" s="27"/>
      <c r="G23" s="27"/>
      <c r="H23" s="27"/>
      <c r="I23" s="27"/>
      <c r="J23" s="36">
        <v>3</v>
      </c>
      <c r="K23" s="37"/>
      <c r="M23" s="70" t="s">
        <v>15</v>
      </c>
      <c r="N23" s="70"/>
      <c r="O23" s="70"/>
      <c r="P23" s="70"/>
      <c r="Q23" s="70"/>
      <c r="R23" s="70"/>
      <c r="S23" s="70"/>
      <c r="T23" s="70"/>
      <c r="U23" s="70"/>
      <c r="V23" s="70"/>
      <c r="W23" s="70"/>
      <c r="X23" s="70"/>
    </row>
    <row r="24" spans="2:24" ht="19.5" customHeight="1" x14ac:dyDescent="0.25">
      <c r="B24" s="26" t="s">
        <v>2</v>
      </c>
      <c r="C24" s="27"/>
      <c r="D24" s="27"/>
      <c r="E24" s="27"/>
      <c r="F24" s="27"/>
      <c r="G24" s="27"/>
      <c r="H24" s="27"/>
      <c r="I24" s="27"/>
      <c r="J24" s="36">
        <v>17</v>
      </c>
      <c r="K24" s="37"/>
      <c r="M24" s="30" t="s">
        <v>9</v>
      </c>
      <c r="N24" s="31"/>
      <c r="O24" s="31"/>
      <c r="P24" s="31"/>
      <c r="Q24" s="31"/>
      <c r="R24" s="31"/>
      <c r="S24" s="31"/>
      <c r="T24" s="31"/>
      <c r="U24" s="31"/>
      <c r="V24" s="31"/>
      <c r="W24" s="18">
        <f>(J27*J29)/J25</f>
        <v>20.148148148148149</v>
      </c>
      <c r="X24" s="19"/>
    </row>
    <row r="25" spans="2:24" ht="19.5" customHeight="1" thickBot="1" x14ac:dyDescent="0.3">
      <c r="B25" s="26" t="s">
        <v>3</v>
      </c>
      <c r="C25" s="27"/>
      <c r="D25" s="27"/>
      <c r="E25" s="27"/>
      <c r="F25" s="27"/>
      <c r="G25" s="27"/>
      <c r="H25" s="27"/>
      <c r="I25" s="27"/>
      <c r="J25" s="36">
        <v>500</v>
      </c>
      <c r="K25" s="37"/>
      <c r="M25" s="20" t="s">
        <v>18</v>
      </c>
      <c r="N25" s="21"/>
      <c r="O25" s="21"/>
      <c r="P25" s="21"/>
      <c r="Q25" s="21"/>
      <c r="R25" s="21"/>
      <c r="S25" s="21"/>
      <c r="T25" s="21"/>
      <c r="U25" s="21"/>
      <c r="V25" s="22"/>
      <c r="W25" s="23">
        <f>J26</f>
        <v>17</v>
      </c>
      <c r="X25" s="24"/>
    </row>
    <row r="26" spans="2:24" ht="19.5" customHeight="1" x14ac:dyDescent="0.25">
      <c r="B26" s="26" t="s">
        <v>7</v>
      </c>
      <c r="C26" s="27"/>
      <c r="D26" s="27"/>
      <c r="E26" s="27"/>
      <c r="F26" s="27"/>
      <c r="G26" s="27"/>
      <c r="H26" s="27"/>
      <c r="I26" s="27"/>
      <c r="J26" s="34">
        <v>17</v>
      </c>
      <c r="K26" s="35"/>
      <c r="M26" s="68" t="s">
        <v>15</v>
      </c>
      <c r="N26" s="68"/>
      <c r="O26" s="68"/>
      <c r="P26" s="68"/>
      <c r="Q26" s="68"/>
      <c r="R26" s="68"/>
      <c r="S26" s="68"/>
      <c r="T26" s="68"/>
      <c r="U26" s="68"/>
      <c r="V26" s="68"/>
      <c r="W26" s="68"/>
      <c r="X26" s="68"/>
    </row>
    <row r="27" spans="2:24" ht="19.5" customHeight="1" x14ac:dyDescent="0.25">
      <c r="B27" s="26" t="s">
        <v>8</v>
      </c>
      <c r="C27" s="27"/>
      <c r="D27" s="27"/>
      <c r="E27" s="27"/>
      <c r="F27" s="27"/>
      <c r="G27" s="27"/>
      <c r="H27" s="27"/>
      <c r="I27" s="27"/>
      <c r="J27" s="36">
        <v>16</v>
      </c>
      <c r="K27" s="37"/>
      <c r="M27" s="69"/>
      <c r="N27" s="69"/>
      <c r="O27" s="69"/>
      <c r="P27" s="69"/>
      <c r="Q27" s="69"/>
      <c r="R27" s="69"/>
      <c r="S27" s="69"/>
      <c r="T27" s="69"/>
      <c r="U27" s="69"/>
      <c r="V27" s="69"/>
      <c r="W27" s="69"/>
      <c r="X27" s="69"/>
    </row>
    <row r="28" spans="2:24" ht="19.5" thickBot="1" x14ac:dyDescent="0.45">
      <c r="B28" s="32"/>
      <c r="C28" s="33"/>
      <c r="D28" s="33"/>
      <c r="E28" s="33"/>
      <c r="F28" s="33"/>
      <c r="G28" s="33"/>
      <c r="H28" s="33"/>
      <c r="I28" s="33"/>
      <c r="J28" s="28">
        <f>((10000)/(J22*J21*J23))</f>
        <v>37.037037037037038</v>
      </c>
      <c r="K28" s="29"/>
      <c r="M28" s="25" t="s">
        <v>11</v>
      </c>
      <c r="N28" s="25"/>
      <c r="O28" s="25"/>
      <c r="P28" s="25"/>
      <c r="Q28" s="25"/>
      <c r="R28" s="25"/>
      <c r="S28" s="25"/>
      <c r="T28" s="25"/>
      <c r="U28" s="25"/>
      <c r="V28" s="25"/>
      <c r="W28" s="25"/>
      <c r="X28" s="25"/>
    </row>
    <row r="29" spans="2:24" ht="19.5" customHeight="1" x14ac:dyDescent="0.25">
      <c r="B29" s="58" t="s">
        <v>17</v>
      </c>
      <c r="C29" s="59"/>
      <c r="D29" s="59"/>
      <c r="E29" s="59"/>
      <c r="F29" s="59"/>
      <c r="G29" s="59"/>
      <c r="H29" s="59"/>
      <c r="I29" s="59"/>
      <c r="J29" s="62">
        <f>J28*J24</f>
        <v>629.62962962962968</v>
      </c>
      <c r="K29" s="63"/>
      <c r="M29" s="43" t="s">
        <v>4</v>
      </c>
      <c r="N29" s="44"/>
      <c r="O29" s="44"/>
      <c r="P29" s="44"/>
      <c r="Q29" s="44"/>
      <c r="R29" s="44"/>
      <c r="S29" s="44"/>
      <c r="T29" s="44"/>
      <c r="U29" s="44"/>
      <c r="V29" s="45"/>
      <c r="W29" s="16">
        <f>J26/J27</f>
        <v>1.0625</v>
      </c>
      <c r="X29" s="17"/>
    </row>
    <row r="30" spans="2:24" ht="19.5" customHeight="1" thickBot="1" x14ac:dyDescent="0.3">
      <c r="B30" s="60"/>
      <c r="C30" s="61"/>
      <c r="D30" s="61"/>
      <c r="E30" s="61"/>
      <c r="F30" s="61"/>
      <c r="G30" s="61"/>
      <c r="H30" s="61"/>
      <c r="I30" s="61"/>
      <c r="J30" s="64"/>
      <c r="K30" s="65"/>
      <c r="M30" s="40" t="s">
        <v>20</v>
      </c>
      <c r="N30" s="41"/>
      <c r="O30" s="41"/>
      <c r="P30" s="41"/>
      <c r="Q30" s="41"/>
      <c r="R30" s="41"/>
      <c r="S30" s="41"/>
      <c r="T30" s="41"/>
      <c r="U30" s="41"/>
      <c r="V30" s="42"/>
      <c r="W30" s="38">
        <f>((W29*J25)/J29)</f>
        <v>0.84374999999999989</v>
      </c>
      <c r="X30" s="39"/>
    </row>
    <row r="32" spans="2:24" ht="18.75" x14ac:dyDescent="0.4">
      <c r="B32" s="25" t="s">
        <v>12</v>
      </c>
      <c r="C32" s="25"/>
      <c r="D32" s="25"/>
      <c r="E32" s="25"/>
      <c r="F32" s="25"/>
      <c r="G32" s="25"/>
      <c r="H32" s="25"/>
      <c r="I32" s="25"/>
      <c r="J32" s="25"/>
      <c r="K32" s="25"/>
      <c r="L32" s="25"/>
      <c r="M32" s="25"/>
      <c r="N32" s="25"/>
      <c r="O32" s="25"/>
      <c r="P32" s="25"/>
      <c r="Q32" s="25"/>
      <c r="R32" s="25"/>
      <c r="S32" s="25"/>
      <c r="T32" s="25"/>
      <c r="U32" s="25"/>
      <c r="V32" s="25"/>
      <c r="W32" s="25"/>
      <c r="X32" s="25"/>
    </row>
    <row r="33" spans="1:24" x14ac:dyDescent="0.25">
      <c r="A33" s="3"/>
      <c r="B33" s="14"/>
      <c r="C33" s="56" t="s">
        <v>5</v>
      </c>
      <c r="D33" s="57"/>
      <c r="E33" s="57"/>
      <c r="F33" s="57"/>
      <c r="G33" s="57"/>
      <c r="H33" s="57"/>
      <c r="I33" s="57"/>
      <c r="J33" s="57"/>
      <c r="K33" s="57"/>
      <c r="L33" s="57"/>
      <c r="M33" s="57"/>
      <c r="N33" s="57"/>
      <c r="O33" s="57"/>
      <c r="P33" s="57"/>
      <c r="Q33" s="57"/>
      <c r="R33" s="57"/>
      <c r="S33" s="57"/>
      <c r="T33" s="57"/>
      <c r="U33" s="57"/>
      <c r="V33" s="57"/>
      <c r="W33" s="57"/>
      <c r="X33" s="57"/>
    </row>
    <row r="34" spans="1:24" x14ac:dyDescent="0.25">
      <c r="A34" s="4"/>
      <c r="B34" s="54" t="s">
        <v>6</v>
      </c>
      <c r="C34" s="11"/>
      <c r="D34" s="12">
        <v>10</v>
      </c>
      <c r="E34" s="13">
        <v>11</v>
      </c>
      <c r="F34" s="13">
        <v>12</v>
      </c>
      <c r="G34" s="13">
        <v>13</v>
      </c>
      <c r="H34" s="13">
        <v>14</v>
      </c>
      <c r="I34" s="13">
        <v>15</v>
      </c>
      <c r="J34" s="13">
        <v>16</v>
      </c>
      <c r="K34" s="13">
        <v>17</v>
      </c>
      <c r="L34" s="13">
        <v>18</v>
      </c>
      <c r="M34" s="13">
        <v>19</v>
      </c>
      <c r="N34" s="13">
        <v>20</v>
      </c>
      <c r="O34" s="13">
        <v>21</v>
      </c>
      <c r="P34" s="13">
        <v>22</v>
      </c>
      <c r="Q34" s="13">
        <v>23</v>
      </c>
      <c r="R34" s="13">
        <v>24</v>
      </c>
      <c r="S34" s="13">
        <v>25</v>
      </c>
      <c r="T34" s="13">
        <v>26</v>
      </c>
      <c r="U34" s="13">
        <v>27</v>
      </c>
      <c r="V34" s="13">
        <v>28</v>
      </c>
      <c r="W34" s="13">
        <v>29</v>
      </c>
      <c r="X34" s="13">
        <v>30</v>
      </c>
    </row>
    <row r="35" spans="1:24" x14ac:dyDescent="0.25">
      <c r="A35" s="4"/>
      <c r="B35" s="55"/>
      <c r="C35" s="15">
        <v>10</v>
      </c>
      <c r="D35" s="2">
        <f>D34/$C35</f>
        <v>1</v>
      </c>
      <c r="E35" s="2">
        <f>E34/$C35</f>
        <v>1.1000000000000001</v>
      </c>
      <c r="F35" s="2">
        <f>F34/$C35</f>
        <v>1.2</v>
      </c>
      <c r="G35" s="2">
        <f t="shared" ref="G35:X35" si="0">G34/$C35</f>
        <v>1.3</v>
      </c>
      <c r="H35" s="2">
        <f t="shared" si="0"/>
        <v>1.4</v>
      </c>
      <c r="I35" s="2">
        <f t="shared" si="0"/>
        <v>1.5</v>
      </c>
      <c r="J35" s="2">
        <f t="shared" si="0"/>
        <v>1.6</v>
      </c>
      <c r="K35" s="2">
        <f t="shared" si="0"/>
        <v>1.7</v>
      </c>
      <c r="L35" s="2">
        <f t="shared" si="0"/>
        <v>1.8</v>
      </c>
      <c r="M35" s="2">
        <f t="shared" si="0"/>
        <v>1.9</v>
      </c>
      <c r="N35" s="2">
        <f t="shared" si="0"/>
        <v>2</v>
      </c>
      <c r="O35" s="2">
        <f t="shared" si="0"/>
        <v>2.1</v>
      </c>
      <c r="P35" s="2">
        <f t="shared" si="0"/>
        <v>2.2000000000000002</v>
      </c>
      <c r="Q35" s="2">
        <f t="shared" si="0"/>
        <v>2.2999999999999998</v>
      </c>
      <c r="R35" s="2">
        <f t="shared" si="0"/>
        <v>2.4</v>
      </c>
      <c r="S35" s="2">
        <f t="shared" si="0"/>
        <v>2.5</v>
      </c>
      <c r="T35" s="2">
        <f t="shared" si="0"/>
        <v>2.6</v>
      </c>
      <c r="U35" s="2">
        <f t="shared" si="0"/>
        <v>2.7</v>
      </c>
      <c r="V35" s="2">
        <f t="shared" si="0"/>
        <v>2.8</v>
      </c>
      <c r="W35" s="2">
        <f t="shared" si="0"/>
        <v>2.9</v>
      </c>
      <c r="X35" s="2">
        <f t="shared" si="0"/>
        <v>3</v>
      </c>
    </row>
    <row r="36" spans="1:24" ht="15" customHeight="1" x14ac:dyDescent="0.25">
      <c r="A36" s="5"/>
      <c r="B36" s="55"/>
      <c r="C36" s="13">
        <v>11</v>
      </c>
      <c r="D36" s="2">
        <f>D$34/$C36</f>
        <v>0.90909090909090906</v>
      </c>
      <c r="E36" s="2">
        <f>E$34/$C36</f>
        <v>1</v>
      </c>
      <c r="F36" s="2">
        <f>F$34/$C36</f>
        <v>1.0909090909090908</v>
      </c>
      <c r="G36" s="2">
        <f t="shared" ref="G36:X51" si="1">G$34/$C36</f>
        <v>1.1818181818181819</v>
      </c>
      <c r="H36" s="2">
        <f t="shared" si="1"/>
        <v>1.2727272727272727</v>
      </c>
      <c r="I36" s="2">
        <f t="shared" si="1"/>
        <v>1.3636363636363635</v>
      </c>
      <c r="J36" s="2">
        <f t="shared" si="1"/>
        <v>1.4545454545454546</v>
      </c>
      <c r="K36" s="2">
        <f t="shared" si="1"/>
        <v>1.5454545454545454</v>
      </c>
      <c r="L36" s="2">
        <f t="shared" si="1"/>
        <v>1.6363636363636365</v>
      </c>
      <c r="M36" s="2">
        <f t="shared" si="1"/>
        <v>1.7272727272727273</v>
      </c>
      <c r="N36" s="2">
        <f t="shared" si="1"/>
        <v>1.8181818181818181</v>
      </c>
      <c r="O36" s="2">
        <f t="shared" si="1"/>
        <v>1.9090909090909092</v>
      </c>
      <c r="P36" s="2">
        <f t="shared" si="1"/>
        <v>2</v>
      </c>
      <c r="Q36" s="2">
        <f t="shared" si="1"/>
        <v>2.0909090909090908</v>
      </c>
      <c r="R36" s="2">
        <f t="shared" si="1"/>
        <v>2.1818181818181817</v>
      </c>
      <c r="S36" s="2">
        <f t="shared" si="1"/>
        <v>2.2727272727272729</v>
      </c>
      <c r="T36" s="2">
        <f t="shared" si="1"/>
        <v>2.3636363636363638</v>
      </c>
      <c r="U36" s="2">
        <f t="shared" si="1"/>
        <v>2.4545454545454546</v>
      </c>
      <c r="V36" s="2">
        <f t="shared" si="1"/>
        <v>2.5454545454545454</v>
      </c>
      <c r="W36" s="2">
        <f t="shared" si="1"/>
        <v>2.6363636363636362</v>
      </c>
      <c r="X36" s="2">
        <f t="shared" si="1"/>
        <v>2.7272727272727271</v>
      </c>
    </row>
    <row r="37" spans="1:24" x14ac:dyDescent="0.25">
      <c r="A37" s="5"/>
      <c r="B37" s="55"/>
      <c r="C37" s="13">
        <v>12</v>
      </c>
      <c r="D37" s="2">
        <f>D$34/$C37</f>
        <v>0.83333333333333337</v>
      </c>
      <c r="E37" s="2">
        <f t="shared" ref="E37:F37" si="2">E$34/$C37</f>
        <v>0.91666666666666663</v>
      </c>
      <c r="F37" s="2">
        <f t="shared" si="2"/>
        <v>1</v>
      </c>
      <c r="G37" s="2">
        <f t="shared" si="1"/>
        <v>1.0833333333333333</v>
      </c>
      <c r="H37" s="2">
        <f t="shared" si="1"/>
        <v>1.1666666666666667</v>
      </c>
      <c r="I37" s="2">
        <f t="shared" si="1"/>
        <v>1.25</v>
      </c>
      <c r="J37" s="2">
        <f t="shared" si="1"/>
        <v>1.3333333333333333</v>
      </c>
      <c r="K37" s="2">
        <f t="shared" si="1"/>
        <v>1.4166666666666667</v>
      </c>
      <c r="L37" s="2">
        <f t="shared" si="1"/>
        <v>1.5</v>
      </c>
      <c r="M37" s="2">
        <f t="shared" si="1"/>
        <v>1.5833333333333333</v>
      </c>
      <c r="N37" s="2">
        <f t="shared" si="1"/>
        <v>1.6666666666666667</v>
      </c>
      <c r="O37" s="2">
        <f t="shared" si="1"/>
        <v>1.75</v>
      </c>
      <c r="P37" s="2">
        <f t="shared" si="1"/>
        <v>1.8333333333333333</v>
      </c>
      <c r="Q37" s="2">
        <f t="shared" si="1"/>
        <v>1.9166666666666667</v>
      </c>
      <c r="R37" s="2">
        <f t="shared" si="1"/>
        <v>2</v>
      </c>
      <c r="S37" s="2">
        <f t="shared" si="1"/>
        <v>2.0833333333333335</v>
      </c>
      <c r="T37" s="2">
        <f t="shared" si="1"/>
        <v>2.1666666666666665</v>
      </c>
      <c r="U37" s="2">
        <f t="shared" si="1"/>
        <v>2.25</v>
      </c>
      <c r="V37" s="2">
        <f t="shared" si="1"/>
        <v>2.3333333333333335</v>
      </c>
      <c r="W37" s="2">
        <f t="shared" si="1"/>
        <v>2.4166666666666665</v>
      </c>
      <c r="X37" s="2">
        <f t="shared" si="1"/>
        <v>2.5</v>
      </c>
    </row>
    <row r="38" spans="1:24" x14ac:dyDescent="0.25">
      <c r="B38" s="55"/>
      <c r="C38" s="13">
        <v>13</v>
      </c>
      <c r="D38" s="2">
        <f t="shared" ref="D38:S55" si="3">D$34/$C38</f>
        <v>0.76923076923076927</v>
      </c>
      <c r="E38" s="2">
        <f t="shared" si="3"/>
        <v>0.84615384615384615</v>
      </c>
      <c r="F38" s="2">
        <f t="shared" si="3"/>
        <v>0.92307692307692313</v>
      </c>
      <c r="G38" s="2">
        <f t="shared" si="3"/>
        <v>1</v>
      </c>
      <c r="H38" s="2">
        <f t="shared" si="3"/>
        <v>1.0769230769230769</v>
      </c>
      <c r="I38" s="2">
        <f t="shared" si="3"/>
        <v>1.1538461538461537</v>
      </c>
      <c r="J38" s="2">
        <f t="shared" si="3"/>
        <v>1.2307692307692308</v>
      </c>
      <c r="K38" s="2">
        <f t="shared" si="3"/>
        <v>1.3076923076923077</v>
      </c>
      <c r="L38" s="2">
        <f t="shared" si="3"/>
        <v>1.3846153846153846</v>
      </c>
      <c r="M38" s="2">
        <f t="shared" si="3"/>
        <v>1.4615384615384615</v>
      </c>
      <c r="N38" s="2">
        <f t="shared" si="3"/>
        <v>1.5384615384615385</v>
      </c>
      <c r="O38" s="2">
        <f t="shared" si="3"/>
        <v>1.6153846153846154</v>
      </c>
      <c r="P38" s="2">
        <f t="shared" si="3"/>
        <v>1.6923076923076923</v>
      </c>
      <c r="Q38" s="2">
        <f t="shared" si="3"/>
        <v>1.7692307692307692</v>
      </c>
      <c r="R38" s="2">
        <f t="shared" si="3"/>
        <v>1.8461538461538463</v>
      </c>
      <c r="S38" s="2">
        <f t="shared" si="3"/>
        <v>1.9230769230769231</v>
      </c>
      <c r="T38" s="2">
        <f t="shared" si="1"/>
        <v>2</v>
      </c>
      <c r="U38" s="2">
        <f t="shared" si="1"/>
        <v>2.0769230769230771</v>
      </c>
      <c r="V38" s="2">
        <f t="shared" si="1"/>
        <v>2.1538461538461537</v>
      </c>
      <c r="W38" s="2">
        <f t="shared" si="1"/>
        <v>2.2307692307692308</v>
      </c>
      <c r="X38" s="2">
        <f t="shared" si="1"/>
        <v>2.3076923076923075</v>
      </c>
    </row>
    <row r="39" spans="1:24" x14ac:dyDescent="0.25">
      <c r="B39" s="55"/>
      <c r="C39" s="13">
        <v>14</v>
      </c>
      <c r="D39" s="2">
        <f t="shared" si="3"/>
        <v>0.7142857142857143</v>
      </c>
      <c r="E39" s="2">
        <f t="shared" si="3"/>
        <v>0.7857142857142857</v>
      </c>
      <c r="F39" s="2">
        <f t="shared" si="3"/>
        <v>0.8571428571428571</v>
      </c>
      <c r="G39" s="2">
        <f t="shared" si="3"/>
        <v>0.9285714285714286</v>
      </c>
      <c r="H39" s="2">
        <f t="shared" si="3"/>
        <v>1</v>
      </c>
      <c r="I39" s="2">
        <f t="shared" si="3"/>
        <v>1.0714285714285714</v>
      </c>
      <c r="J39" s="2">
        <f t="shared" si="3"/>
        <v>1.1428571428571428</v>
      </c>
      <c r="K39" s="2">
        <f t="shared" si="3"/>
        <v>1.2142857142857142</v>
      </c>
      <c r="L39" s="2">
        <f t="shared" si="3"/>
        <v>1.2857142857142858</v>
      </c>
      <c r="M39" s="2">
        <f t="shared" si="3"/>
        <v>1.3571428571428572</v>
      </c>
      <c r="N39" s="2">
        <f t="shared" si="3"/>
        <v>1.4285714285714286</v>
      </c>
      <c r="O39" s="2">
        <f t="shared" si="3"/>
        <v>1.5</v>
      </c>
      <c r="P39" s="2">
        <f t="shared" si="3"/>
        <v>1.5714285714285714</v>
      </c>
      <c r="Q39" s="2">
        <f t="shared" si="3"/>
        <v>1.6428571428571428</v>
      </c>
      <c r="R39" s="2">
        <f t="shared" si="3"/>
        <v>1.7142857142857142</v>
      </c>
      <c r="S39" s="2">
        <f t="shared" si="3"/>
        <v>1.7857142857142858</v>
      </c>
      <c r="T39" s="2">
        <f t="shared" si="1"/>
        <v>1.8571428571428572</v>
      </c>
      <c r="U39" s="2">
        <f t="shared" si="1"/>
        <v>1.9285714285714286</v>
      </c>
      <c r="V39" s="2">
        <f t="shared" si="1"/>
        <v>2</v>
      </c>
      <c r="W39" s="2">
        <f t="shared" si="1"/>
        <v>2.0714285714285716</v>
      </c>
      <c r="X39" s="2">
        <f t="shared" si="1"/>
        <v>2.1428571428571428</v>
      </c>
    </row>
    <row r="40" spans="1:24" x14ac:dyDescent="0.25">
      <c r="B40" s="55"/>
      <c r="C40" s="13">
        <v>15</v>
      </c>
      <c r="D40" s="2">
        <f t="shared" si="3"/>
        <v>0.66666666666666663</v>
      </c>
      <c r="E40" s="2">
        <f t="shared" si="3"/>
        <v>0.73333333333333328</v>
      </c>
      <c r="F40" s="2">
        <f t="shared" si="3"/>
        <v>0.8</v>
      </c>
      <c r="G40" s="2">
        <f t="shared" si="3"/>
        <v>0.8666666666666667</v>
      </c>
      <c r="H40" s="2">
        <f t="shared" si="3"/>
        <v>0.93333333333333335</v>
      </c>
      <c r="I40" s="2">
        <f t="shared" si="3"/>
        <v>1</v>
      </c>
      <c r="J40" s="2">
        <f t="shared" si="3"/>
        <v>1.0666666666666667</v>
      </c>
      <c r="K40" s="2">
        <f t="shared" si="3"/>
        <v>1.1333333333333333</v>
      </c>
      <c r="L40" s="2">
        <f t="shared" si="3"/>
        <v>1.2</v>
      </c>
      <c r="M40" s="2">
        <f t="shared" si="3"/>
        <v>1.2666666666666666</v>
      </c>
      <c r="N40" s="2">
        <f t="shared" si="3"/>
        <v>1.3333333333333333</v>
      </c>
      <c r="O40" s="2">
        <f t="shared" si="3"/>
        <v>1.4</v>
      </c>
      <c r="P40" s="2">
        <f t="shared" si="3"/>
        <v>1.4666666666666666</v>
      </c>
      <c r="Q40" s="2">
        <f t="shared" si="3"/>
        <v>1.5333333333333334</v>
      </c>
      <c r="R40" s="2">
        <f t="shared" si="3"/>
        <v>1.6</v>
      </c>
      <c r="S40" s="2">
        <f t="shared" si="3"/>
        <v>1.6666666666666667</v>
      </c>
      <c r="T40" s="2">
        <f t="shared" si="1"/>
        <v>1.7333333333333334</v>
      </c>
      <c r="U40" s="2">
        <f t="shared" si="1"/>
        <v>1.8</v>
      </c>
      <c r="V40" s="2">
        <f t="shared" si="1"/>
        <v>1.8666666666666667</v>
      </c>
      <c r="W40" s="2">
        <f t="shared" si="1"/>
        <v>1.9333333333333333</v>
      </c>
      <c r="X40" s="2">
        <f t="shared" si="1"/>
        <v>2</v>
      </c>
    </row>
    <row r="41" spans="1:24" x14ac:dyDescent="0.25">
      <c r="B41" s="55"/>
      <c r="C41" s="13">
        <v>16</v>
      </c>
      <c r="D41" s="2">
        <f t="shared" si="3"/>
        <v>0.625</v>
      </c>
      <c r="E41" s="2">
        <f t="shared" si="3"/>
        <v>0.6875</v>
      </c>
      <c r="F41" s="2">
        <f t="shared" si="3"/>
        <v>0.75</v>
      </c>
      <c r="G41" s="2">
        <f t="shared" si="3"/>
        <v>0.8125</v>
      </c>
      <c r="H41" s="2">
        <f t="shared" si="3"/>
        <v>0.875</v>
      </c>
      <c r="I41" s="2">
        <f t="shared" si="3"/>
        <v>0.9375</v>
      </c>
      <c r="J41" s="2">
        <f t="shared" si="3"/>
        <v>1</v>
      </c>
      <c r="K41" s="2">
        <f t="shared" si="3"/>
        <v>1.0625</v>
      </c>
      <c r="L41" s="2">
        <f t="shared" si="3"/>
        <v>1.125</v>
      </c>
      <c r="M41" s="2">
        <f t="shared" si="3"/>
        <v>1.1875</v>
      </c>
      <c r="N41" s="2">
        <f t="shared" si="3"/>
        <v>1.25</v>
      </c>
      <c r="O41" s="2">
        <f t="shared" si="3"/>
        <v>1.3125</v>
      </c>
      <c r="P41" s="2">
        <f t="shared" si="3"/>
        <v>1.375</v>
      </c>
      <c r="Q41" s="2">
        <f t="shared" si="3"/>
        <v>1.4375</v>
      </c>
      <c r="R41" s="2">
        <f t="shared" si="3"/>
        <v>1.5</v>
      </c>
      <c r="S41" s="2">
        <f t="shared" si="3"/>
        <v>1.5625</v>
      </c>
      <c r="T41" s="2">
        <f t="shared" si="1"/>
        <v>1.625</v>
      </c>
      <c r="U41" s="2">
        <f t="shared" si="1"/>
        <v>1.6875</v>
      </c>
      <c r="V41" s="2">
        <f t="shared" si="1"/>
        <v>1.75</v>
      </c>
      <c r="W41" s="2">
        <f t="shared" si="1"/>
        <v>1.8125</v>
      </c>
      <c r="X41" s="2">
        <f t="shared" si="1"/>
        <v>1.875</v>
      </c>
    </row>
    <row r="42" spans="1:24" x14ac:dyDescent="0.25">
      <c r="B42" s="55"/>
      <c r="C42" s="13">
        <v>17</v>
      </c>
      <c r="D42" s="2">
        <f t="shared" si="3"/>
        <v>0.58823529411764708</v>
      </c>
      <c r="E42" s="2">
        <f t="shared" si="3"/>
        <v>0.6470588235294118</v>
      </c>
      <c r="F42" s="2">
        <f t="shared" si="3"/>
        <v>0.70588235294117652</v>
      </c>
      <c r="G42" s="2">
        <f t="shared" si="3"/>
        <v>0.76470588235294112</v>
      </c>
      <c r="H42" s="2">
        <f t="shared" si="3"/>
        <v>0.82352941176470584</v>
      </c>
      <c r="I42" s="2">
        <f t="shared" si="3"/>
        <v>0.88235294117647056</v>
      </c>
      <c r="J42" s="2">
        <f t="shared" si="3"/>
        <v>0.94117647058823528</v>
      </c>
      <c r="K42" s="2">
        <f t="shared" si="3"/>
        <v>1</v>
      </c>
      <c r="L42" s="2">
        <f t="shared" si="3"/>
        <v>1.0588235294117647</v>
      </c>
      <c r="M42" s="2">
        <f t="shared" si="3"/>
        <v>1.1176470588235294</v>
      </c>
      <c r="N42" s="2">
        <f t="shared" si="3"/>
        <v>1.1764705882352942</v>
      </c>
      <c r="O42" s="2">
        <f t="shared" si="3"/>
        <v>1.2352941176470589</v>
      </c>
      <c r="P42" s="2">
        <f t="shared" si="3"/>
        <v>1.2941176470588236</v>
      </c>
      <c r="Q42" s="2">
        <f t="shared" si="3"/>
        <v>1.3529411764705883</v>
      </c>
      <c r="R42" s="2">
        <f t="shared" si="3"/>
        <v>1.411764705882353</v>
      </c>
      <c r="S42" s="2">
        <f t="shared" si="3"/>
        <v>1.4705882352941178</v>
      </c>
      <c r="T42" s="2">
        <f t="shared" si="1"/>
        <v>1.5294117647058822</v>
      </c>
      <c r="U42" s="2">
        <f t="shared" si="1"/>
        <v>1.588235294117647</v>
      </c>
      <c r="V42" s="2">
        <f t="shared" si="1"/>
        <v>1.6470588235294117</v>
      </c>
      <c r="W42" s="2">
        <f t="shared" si="1"/>
        <v>1.7058823529411764</v>
      </c>
      <c r="X42" s="2">
        <f t="shared" si="1"/>
        <v>1.7647058823529411</v>
      </c>
    </row>
    <row r="43" spans="1:24" x14ac:dyDescent="0.25">
      <c r="B43" s="55"/>
      <c r="C43" s="13">
        <v>18</v>
      </c>
      <c r="D43" s="2">
        <f t="shared" si="3"/>
        <v>0.55555555555555558</v>
      </c>
      <c r="E43" s="2">
        <f t="shared" si="3"/>
        <v>0.61111111111111116</v>
      </c>
      <c r="F43" s="2">
        <f t="shared" si="3"/>
        <v>0.66666666666666663</v>
      </c>
      <c r="G43" s="2">
        <f t="shared" si="3"/>
        <v>0.72222222222222221</v>
      </c>
      <c r="H43" s="2">
        <f t="shared" si="3"/>
        <v>0.77777777777777779</v>
      </c>
      <c r="I43" s="2">
        <f t="shared" si="3"/>
        <v>0.83333333333333337</v>
      </c>
      <c r="J43" s="2">
        <f t="shared" si="3"/>
        <v>0.88888888888888884</v>
      </c>
      <c r="K43" s="2">
        <f t="shared" si="3"/>
        <v>0.94444444444444442</v>
      </c>
      <c r="L43" s="2">
        <f t="shared" si="3"/>
        <v>1</v>
      </c>
      <c r="M43" s="2">
        <f t="shared" si="3"/>
        <v>1.0555555555555556</v>
      </c>
      <c r="N43" s="2">
        <f t="shared" si="3"/>
        <v>1.1111111111111112</v>
      </c>
      <c r="O43" s="2">
        <f t="shared" si="3"/>
        <v>1.1666666666666667</v>
      </c>
      <c r="P43" s="2">
        <f t="shared" si="3"/>
        <v>1.2222222222222223</v>
      </c>
      <c r="Q43" s="2">
        <f t="shared" si="3"/>
        <v>1.2777777777777777</v>
      </c>
      <c r="R43" s="2">
        <f t="shared" si="3"/>
        <v>1.3333333333333333</v>
      </c>
      <c r="S43" s="2">
        <f t="shared" si="3"/>
        <v>1.3888888888888888</v>
      </c>
      <c r="T43" s="2">
        <f t="shared" si="1"/>
        <v>1.4444444444444444</v>
      </c>
      <c r="U43" s="2">
        <f t="shared" si="1"/>
        <v>1.5</v>
      </c>
      <c r="V43" s="2">
        <f t="shared" si="1"/>
        <v>1.5555555555555556</v>
      </c>
      <c r="W43" s="2">
        <f t="shared" si="1"/>
        <v>1.6111111111111112</v>
      </c>
      <c r="X43" s="2">
        <f t="shared" si="1"/>
        <v>1.6666666666666667</v>
      </c>
    </row>
    <row r="44" spans="1:24" x14ac:dyDescent="0.25">
      <c r="B44" s="55"/>
      <c r="C44" s="13">
        <v>19</v>
      </c>
      <c r="D44" s="2">
        <f t="shared" si="3"/>
        <v>0.52631578947368418</v>
      </c>
      <c r="E44" s="2">
        <f t="shared" si="3"/>
        <v>0.57894736842105265</v>
      </c>
      <c r="F44" s="2">
        <f t="shared" si="3"/>
        <v>0.63157894736842102</v>
      </c>
      <c r="G44" s="2">
        <f t="shared" si="3"/>
        <v>0.68421052631578949</v>
      </c>
      <c r="H44" s="2">
        <f t="shared" si="3"/>
        <v>0.73684210526315785</v>
      </c>
      <c r="I44" s="2">
        <f t="shared" si="3"/>
        <v>0.78947368421052633</v>
      </c>
      <c r="J44" s="2">
        <f t="shared" si="3"/>
        <v>0.84210526315789469</v>
      </c>
      <c r="K44" s="2">
        <f t="shared" si="3"/>
        <v>0.89473684210526316</v>
      </c>
      <c r="L44" s="2">
        <f t="shared" si="3"/>
        <v>0.94736842105263153</v>
      </c>
      <c r="M44" s="2">
        <f t="shared" si="3"/>
        <v>1</v>
      </c>
      <c r="N44" s="2">
        <f t="shared" si="3"/>
        <v>1.0526315789473684</v>
      </c>
      <c r="O44" s="2">
        <f t="shared" si="3"/>
        <v>1.1052631578947369</v>
      </c>
      <c r="P44" s="2">
        <f t="shared" si="3"/>
        <v>1.1578947368421053</v>
      </c>
      <c r="Q44" s="2">
        <f t="shared" si="3"/>
        <v>1.2105263157894737</v>
      </c>
      <c r="R44" s="2">
        <f t="shared" si="3"/>
        <v>1.263157894736842</v>
      </c>
      <c r="S44" s="2">
        <f t="shared" si="3"/>
        <v>1.3157894736842106</v>
      </c>
      <c r="T44" s="2">
        <f t="shared" si="1"/>
        <v>1.368421052631579</v>
      </c>
      <c r="U44" s="2">
        <f t="shared" si="1"/>
        <v>1.4210526315789473</v>
      </c>
      <c r="V44" s="2">
        <f t="shared" si="1"/>
        <v>1.4736842105263157</v>
      </c>
      <c r="W44" s="2">
        <f t="shared" si="1"/>
        <v>1.5263157894736843</v>
      </c>
      <c r="X44" s="2">
        <f t="shared" si="1"/>
        <v>1.5789473684210527</v>
      </c>
    </row>
    <row r="45" spans="1:24" x14ac:dyDescent="0.25">
      <c r="B45" s="55"/>
      <c r="C45" s="13">
        <v>20</v>
      </c>
      <c r="D45" s="2">
        <f t="shared" si="3"/>
        <v>0.5</v>
      </c>
      <c r="E45" s="2">
        <f t="shared" si="3"/>
        <v>0.55000000000000004</v>
      </c>
      <c r="F45" s="2">
        <f t="shared" si="3"/>
        <v>0.6</v>
      </c>
      <c r="G45" s="2">
        <f t="shared" si="3"/>
        <v>0.65</v>
      </c>
      <c r="H45" s="2">
        <f t="shared" si="3"/>
        <v>0.7</v>
      </c>
      <c r="I45" s="2">
        <f t="shared" si="3"/>
        <v>0.75</v>
      </c>
      <c r="J45" s="2">
        <f t="shared" si="3"/>
        <v>0.8</v>
      </c>
      <c r="K45" s="2">
        <f t="shared" si="3"/>
        <v>0.85</v>
      </c>
      <c r="L45" s="2">
        <f t="shared" si="3"/>
        <v>0.9</v>
      </c>
      <c r="M45" s="2">
        <f t="shared" si="3"/>
        <v>0.95</v>
      </c>
      <c r="N45" s="2">
        <f t="shared" si="3"/>
        <v>1</v>
      </c>
      <c r="O45" s="2">
        <f t="shared" si="3"/>
        <v>1.05</v>
      </c>
      <c r="P45" s="2">
        <f t="shared" si="3"/>
        <v>1.1000000000000001</v>
      </c>
      <c r="Q45" s="2">
        <f t="shared" si="3"/>
        <v>1.1499999999999999</v>
      </c>
      <c r="R45" s="2">
        <f t="shared" si="3"/>
        <v>1.2</v>
      </c>
      <c r="S45" s="2">
        <f t="shared" si="3"/>
        <v>1.25</v>
      </c>
      <c r="T45" s="2">
        <f t="shared" si="1"/>
        <v>1.3</v>
      </c>
      <c r="U45" s="2">
        <f t="shared" si="1"/>
        <v>1.35</v>
      </c>
      <c r="V45" s="2">
        <f t="shared" si="1"/>
        <v>1.4</v>
      </c>
      <c r="W45" s="2">
        <f t="shared" si="1"/>
        <v>1.45</v>
      </c>
      <c r="X45" s="2">
        <f t="shared" si="1"/>
        <v>1.5</v>
      </c>
    </row>
    <row r="46" spans="1:24" x14ac:dyDescent="0.25">
      <c r="B46" s="55"/>
      <c r="C46" s="13">
        <v>21</v>
      </c>
      <c r="D46" s="2">
        <f t="shared" si="3"/>
        <v>0.47619047619047616</v>
      </c>
      <c r="E46" s="2">
        <f t="shared" si="3"/>
        <v>0.52380952380952384</v>
      </c>
      <c r="F46" s="2">
        <f t="shared" si="3"/>
        <v>0.5714285714285714</v>
      </c>
      <c r="G46" s="2">
        <f t="shared" si="3"/>
        <v>0.61904761904761907</v>
      </c>
      <c r="H46" s="2">
        <f t="shared" si="3"/>
        <v>0.66666666666666663</v>
      </c>
      <c r="I46" s="2">
        <f t="shared" si="3"/>
        <v>0.7142857142857143</v>
      </c>
      <c r="J46" s="2">
        <f t="shared" si="3"/>
        <v>0.76190476190476186</v>
      </c>
      <c r="K46" s="2">
        <f t="shared" si="3"/>
        <v>0.80952380952380953</v>
      </c>
      <c r="L46" s="2">
        <f t="shared" si="3"/>
        <v>0.8571428571428571</v>
      </c>
      <c r="M46" s="2">
        <f t="shared" si="3"/>
        <v>0.90476190476190477</v>
      </c>
      <c r="N46" s="2">
        <f t="shared" si="3"/>
        <v>0.95238095238095233</v>
      </c>
      <c r="O46" s="2">
        <f t="shared" si="3"/>
        <v>1</v>
      </c>
      <c r="P46" s="2">
        <f t="shared" si="3"/>
        <v>1.0476190476190477</v>
      </c>
      <c r="Q46" s="2">
        <f t="shared" si="3"/>
        <v>1.0952380952380953</v>
      </c>
      <c r="R46" s="2">
        <f t="shared" si="3"/>
        <v>1.1428571428571428</v>
      </c>
      <c r="S46" s="2">
        <f t="shared" si="3"/>
        <v>1.1904761904761905</v>
      </c>
      <c r="T46" s="2">
        <f t="shared" si="1"/>
        <v>1.2380952380952381</v>
      </c>
      <c r="U46" s="2">
        <f t="shared" si="1"/>
        <v>1.2857142857142858</v>
      </c>
      <c r="V46" s="2">
        <f t="shared" si="1"/>
        <v>1.3333333333333333</v>
      </c>
      <c r="W46" s="2">
        <f t="shared" si="1"/>
        <v>1.3809523809523809</v>
      </c>
      <c r="X46" s="2">
        <f t="shared" si="1"/>
        <v>1.4285714285714286</v>
      </c>
    </row>
    <row r="47" spans="1:24" x14ac:dyDescent="0.25">
      <c r="B47" s="55"/>
      <c r="C47" s="13">
        <v>22</v>
      </c>
      <c r="D47" s="2">
        <f t="shared" si="3"/>
        <v>0.45454545454545453</v>
      </c>
      <c r="E47" s="2">
        <f t="shared" si="3"/>
        <v>0.5</v>
      </c>
      <c r="F47" s="2">
        <f t="shared" si="3"/>
        <v>0.54545454545454541</v>
      </c>
      <c r="G47" s="2">
        <f t="shared" si="3"/>
        <v>0.59090909090909094</v>
      </c>
      <c r="H47" s="2">
        <f t="shared" si="3"/>
        <v>0.63636363636363635</v>
      </c>
      <c r="I47" s="2">
        <f t="shared" si="3"/>
        <v>0.68181818181818177</v>
      </c>
      <c r="J47" s="2">
        <f t="shared" si="3"/>
        <v>0.72727272727272729</v>
      </c>
      <c r="K47" s="2">
        <f t="shared" si="3"/>
        <v>0.77272727272727271</v>
      </c>
      <c r="L47" s="2">
        <f t="shared" si="3"/>
        <v>0.81818181818181823</v>
      </c>
      <c r="M47" s="2">
        <f t="shared" si="3"/>
        <v>0.86363636363636365</v>
      </c>
      <c r="N47" s="2">
        <f t="shared" si="3"/>
        <v>0.90909090909090906</v>
      </c>
      <c r="O47" s="2">
        <f t="shared" si="3"/>
        <v>0.95454545454545459</v>
      </c>
      <c r="P47" s="2">
        <f t="shared" si="3"/>
        <v>1</v>
      </c>
      <c r="Q47" s="2">
        <f t="shared" si="3"/>
        <v>1.0454545454545454</v>
      </c>
      <c r="R47" s="2">
        <f t="shared" si="3"/>
        <v>1.0909090909090908</v>
      </c>
      <c r="S47" s="2">
        <f t="shared" si="3"/>
        <v>1.1363636363636365</v>
      </c>
      <c r="T47" s="2">
        <f t="shared" si="1"/>
        <v>1.1818181818181819</v>
      </c>
      <c r="U47" s="2">
        <f t="shared" si="1"/>
        <v>1.2272727272727273</v>
      </c>
      <c r="V47" s="2">
        <f t="shared" si="1"/>
        <v>1.2727272727272727</v>
      </c>
      <c r="W47" s="2">
        <f t="shared" si="1"/>
        <v>1.3181818181818181</v>
      </c>
      <c r="X47" s="2">
        <f t="shared" si="1"/>
        <v>1.3636363636363635</v>
      </c>
    </row>
    <row r="48" spans="1:24" x14ac:dyDescent="0.25">
      <c r="B48" s="55"/>
      <c r="C48" s="13">
        <v>23</v>
      </c>
      <c r="D48" s="2">
        <f t="shared" si="3"/>
        <v>0.43478260869565216</v>
      </c>
      <c r="E48" s="2">
        <f t="shared" si="3"/>
        <v>0.47826086956521741</v>
      </c>
      <c r="F48" s="2">
        <f t="shared" si="3"/>
        <v>0.52173913043478259</v>
      </c>
      <c r="G48" s="2">
        <f t="shared" si="3"/>
        <v>0.56521739130434778</v>
      </c>
      <c r="H48" s="2">
        <f t="shared" si="3"/>
        <v>0.60869565217391308</v>
      </c>
      <c r="I48" s="2">
        <f t="shared" si="3"/>
        <v>0.65217391304347827</v>
      </c>
      <c r="J48" s="2">
        <f t="shared" si="3"/>
        <v>0.69565217391304346</v>
      </c>
      <c r="K48" s="2">
        <f t="shared" si="3"/>
        <v>0.73913043478260865</v>
      </c>
      <c r="L48" s="2">
        <f t="shared" si="3"/>
        <v>0.78260869565217395</v>
      </c>
      <c r="M48" s="2">
        <f t="shared" si="3"/>
        <v>0.82608695652173914</v>
      </c>
      <c r="N48" s="2">
        <f t="shared" si="3"/>
        <v>0.86956521739130432</v>
      </c>
      <c r="O48" s="2">
        <f t="shared" si="3"/>
        <v>0.91304347826086951</v>
      </c>
      <c r="P48" s="2">
        <f t="shared" si="3"/>
        <v>0.95652173913043481</v>
      </c>
      <c r="Q48" s="2">
        <f t="shared" si="3"/>
        <v>1</v>
      </c>
      <c r="R48" s="2">
        <f t="shared" si="3"/>
        <v>1.0434782608695652</v>
      </c>
      <c r="S48" s="2">
        <f t="shared" si="3"/>
        <v>1.0869565217391304</v>
      </c>
      <c r="T48" s="2">
        <f t="shared" si="1"/>
        <v>1.1304347826086956</v>
      </c>
      <c r="U48" s="2">
        <f t="shared" si="1"/>
        <v>1.173913043478261</v>
      </c>
      <c r="V48" s="2">
        <f t="shared" si="1"/>
        <v>1.2173913043478262</v>
      </c>
      <c r="W48" s="2">
        <f t="shared" si="1"/>
        <v>1.2608695652173914</v>
      </c>
      <c r="X48" s="2">
        <f t="shared" si="1"/>
        <v>1.3043478260869565</v>
      </c>
    </row>
    <row r="49" spans="2:24" x14ac:dyDescent="0.25">
      <c r="B49" s="55"/>
      <c r="C49" s="13">
        <v>24</v>
      </c>
      <c r="D49" s="2">
        <f t="shared" si="3"/>
        <v>0.41666666666666669</v>
      </c>
      <c r="E49" s="2">
        <f t="shared" si="3"/>
        <v>0.45833333333333331</v>
      </c>
      <c r="F49" s="2">
        <f t="shared" si="3"/>
        <v>0.5</v>
      </c>
      <c r="G49" s="2">
        <f t="shared" si="3"/>
        <v>0.54166666666666663</v>
      </c>
      <c r="H49" s="2">
        <f t="shared" si="3"/>
        <v>0.58333333333333337</v>
      </c>
      <c r="I49" s="2">
        <f t="shared" si="3"/>
        <v>0.625</v>
      </c>
      <c r="J49" s="2">
        <f t="shared" si="3"/>
        <v>0.66666666666666663</v>
      </c>
      <c r="K49" s="2">
        <f t="shared" si="3"/>
        <v>0.70833333333333337</v>
      </c>
      <c r="L49" s="2">
        <f t="shared" si="3"/>
        <v>0.75</v>
      </c>
      <c r="M49" s="2">
        <f t="shared" si="3"/>
        <v>0.79166666666666663</v>
      </c>
      <c r="N49" s="2">
        <f t="shared" si="3"/>
        <v>0.83333333333333337</v>
      </c>
      <c r="O49" s="2">
        <f t="shared" si="3"/>
        <v>0.875</v>
      </c>
      <c r="P49" s="2">
        <f t="shared" si="3"/>
        <v>0.91666666666666663</v>
      </c>
      <c r="Q49" s="2">
        <f t="shared" si="3"/>
        <v>0.95833333333333337</v>
      </c>
      <c r="R49" s="2">
        <f t="shared" si="3"/>
        <v>1</v>
      </c>
      <c r="S49" s="2">
        <f t="shared" si="3"/>
        <v>1.0416666666666667</v>
      </c>
      <c r="T49" s="2">
        <f t="shared" si="1"/>
        <v>1.0833333333333333</v>
      </c>
      <c r="U49" s="2">
        <f t="shared" si="1"/>
        <v>1.125</v>
      </c>
      <c r="V49" s="2">
        <f t="shared" si="1"/>
        <v>1.1666666666666667</v>
      </c>
      <c r="W49" s="2">
        <f t="shared" si="1"/>
        <v>1.2083333333333333</v>
      </c>
      <c r="X49" s="2">
        <f t="shared" si="1"/>
        <v>1.25</v>
      </c>
    </row>
    <row r="50" spans="2:24" x14ac:dyDescent="0.25">
      <c r="B50" s="55"/>
      <c r="C50" s="13">
        <v>25</v>
      </c>
      <c r="D50" s="2">
        <f t="shared" si="3"/>
        <v>0.4</v>
      </c>
      <c r="E50" s="2">
        <f t="shared" si="3"/>
        <v>0.44</v>
      </c>
      <c r="F50" s="2">
        <f t="shared" si="3"/>
        <v>0.48</v>
      </c>
      <c r="G50" s="2">
        <f t="shared" si="3"/>
        <v>0.52</v>
      </c>
      <c r="H50" s="2">
        <f t="shared" si="3"/>
        <v>0.56000000000000005</v>
      </c>
      <c r="I50" s="2">
        <f t="shared" si="3"/>
        <v>0.6</v>
      </c>
      <c r="J50" s="2">
        <f t="shared" si="3"/>
        <v>0.64</v>
      </c>
      <c r="K50" s="2">
        <f t="shared" si="3"/>
        <v>0.68</v>
      </c>
      <c r="L50" s="2">
        <f t="shared" si="3"/>
        <v>0.72</v>
      </c>
      <c r="M50" s="2">
        <f t="shared" si="3"/>
        <v>0.76</v>
      </c>
      <c r="N50" s="2">
        <f t="shared" si="3"/>
        <v>0.8</v>
      </c>
      <c r="O50" s="2">
        <f t="shared" si="3"/>
        <v>0.84</v>
      </c>
      <c r="P50" s="2">
        <f t="shared" si="3"/>
        <v>0.88</v>
      </c>
      <c r="Q50" s="2">
        <f t="shared" si="3"/>
        <v>0.92</v>
      </c>
      <c r="R50" s="2">
        <f t="shared" si="3"/>
        <v>0.96</v>
      </c>
      <c r="S50" s="2">
        <f t="shared" si="3"/>
        <v>1</v>
      </c>
      <c r="T50" s="2">
        <f t="shared" si="1"/>
        <v>1.04</v>
      </c>
      <c r="U50" s="2">
        <f t="shared" si="1"/>
        <v>1.08</v>
      </c>
      <c r="V50" s="2">
        <f t="shared" si="1"/>
        <v>1.1200000000000001</v>
      </c>
      <c r="W50" s="2">
        <f t="shared" si="1"/>
        <v>1.1599999999999999</v>
      </c>
      <c r="X50" s="2">
        <f t="shared" si="1"/>
        <v>1.2</v>
      </c>
    </row>
    <row r="51" spans="2:24" x14ac:dyDescent="0.25">
      <c r="B51" s="55"/>
      <c r="C51" s="13">
        <v>26</v>
      </c>
      <c r="D51" s="2">
        <f t="shared" si="3"/>
        <v>0.38461538461538464</v>
      </c>
      <c r="E51" s="2">
        <f t="shared" si="3"/>
        <v>0.42307692307692307</v>
      </c>
      <c r="F51" s="2">
        <f t="shared" si="3"/>
        <v>0.46153846153846156</v>
      </c>
      <c r="G51" s="2">
        <f t="shared" si="3"/>
        <v>0.5</v>
      </c>
      <c r="H51" s="2">
        <f t="shared" si="3"/>
        <v>0.53846153846153844</v>
      </c>
      <c r="I51" s="2">
        <f t="shared" si="3"/>
        <v>0.57692307692307687</v>
      </c>
      <c r="J51" s="2">
        <f t="shared" si="3"/>
        <v>0.61538461538461542</v>
      </c>
      <c r="K51" s="2">
        <f t="shared" si="3"/>
        <v>0.65384615384615385</v>
      </c>
      <c r="L51" s="2">
        <f t="shared" si="3"/>
        <v>0.69230769230769229</v>
      </c>
      <c r="M51" s="2">
        <f t="shared" si="3"/>
        <v>0.73076923076923073</v>
      </c>
      <c r="N51" s="2">
        <f t="shared" si="3"/>
        <v>0.76923076923076927</v>
      </c>
      <c r="O51" s="2">
        <f t="shared" si="3"/>
        <v>0.80769230769230771</v>
      </c>
      <c r="P51" s="2">
        <f t="shared" si="3"/>
        <v>0.84615384615384615</v>
      </c>
      <c r="Q51" s="2">
        <f t="shared" si="3"/>
        <v>0.88461538461538458</v>
      </c>
      <c r="R51" s="2">
        <f t="shared" si="3"/>
        <v>0.92307692307692313</v>
      </c>
      <c r="S51" s="2">
        <f t="shared" si="3"/>
        <v>0.96153846153846156</v>
      </c>
      <c r="T51" s="2">
        <f t="shared" si="1"/>
        <v>1</v>
      </c>
      <c r="U51" s="2">
        <f t="shared" si="1"/>
        <v>1.0384615384615385</v>
      </c>
      <c r="V51" s="2">
        <f t="shared" si="1"/>
        <v>1.0769230769230769</v>
      </c>
      <c r="W51" s="2">
        <f t="shared" si="1"/>
        <v>1.1153846153846154</v>
      </c>
      <c r="X51" s="2">
        <f t="shared" si="1"/>
        <v>1.1538461538461537</v>
      </c>
    </row>
    <row r="52" spans="2:24" x14ac:dyDescent="0.25">
      <c r="B52" s="55"/>
      <c r="C52" s="13">
        <v>27</v>
      </c>
      <c r="D52" s="2">
        <f t="shared" si="3"/>
        <v>0.37037037037037035</v>
      </c>
      <c r="E52" s="2">
        <f t="shared" si="3"/>
        <v>0.40740740740740738</v>
      </c>
      <c r="F52" s="2">
        <f t="shared" si="3"/>
        <v>0.44444444444444442</v>
      </c>
      <c r="G52" s="2">
        <f t="shared" si="3"/>
        <v>0.48148148148148145</v>
      </c>
      <c r="H52" s="2">
        <f t="shared" si="3"/>
        <v>0.51851851851851849</v>
      </c>
      <c r="I52" s="2">
        <f t="shared" si="3"/>
        <v>0.55555555555555558</v>
      </c>
      <c r="J52" s="2">
        <f t="shared" si="3"/>
        <v>0.59259259259259256</v>
      </c>
      <c r="K52" s="2">
        <f t="shared" si="3"/>
        <v>0.62962962962962965</v>
      </c>
      <c r="L52" s="2">
        <f t="shared" si="3"/>
        <v>0.66666666666666663</v>
      </c>
      <c r="M52" s="2">
        <f t="shared" si="3"/>
        <v>0.70370370370370372</v>
      </c>
      <c r="N52" s="2">
        <f t="shared" si="3"/>
        <v>0.7407407407407407</v>
      </c>
      <c r="O52" s="2">
        <f t="shared" si="3"/>
        <v>0.77777777777777779</v>
      </c>
      <c r="P52" s="2">
        <f t="shared" si="3"/>
        <v>0.81481481481481477</v>
      </c>
      <c r="Q52" s="2">
        <f t="shared" si="3"/>
        <v>0.85185185185185186</v>
      </c>
      <c r="R52" s="2">
        <f t="shared" si="3"/>
        <v>0.88888888888888884</v>
      </c>
      <c r="S52" s="2">
        <f t="shared" si="3"/>
        <v>0.92592592592592593</v>
      </c>
      <c r="T52" s="2">
        <f t="shared" ref="T52:X52" si="4">T$34/$C52</f>
        <v>0.96296296296296291</v>
      </c>
      <c r="U52" s="2">
        <f t="shared" si="4"/>
        <v>1</v>
      </c>
      <c r="V52" s="2">
        <f t="shared" si="4"/>
        <v>1.037037037037037</v>
      </c>
      <c r="W52" s="2">
        <f t="shared" si="4"/>
        <v>1.0740740740740742</v>
      </c>
      <c r="X52" s="2">
        <f t="shared" si="4"/>
        <v>1.1111111111111112</v>
      </c>
    </row>
    <row r="53" spans="2:24" x14ac:dyDescent="0.25">
      <c r="B53" s="55"/>
      <c r="C53" s="13">
        <v>28</v>
      </c>
      <c r="D53" s="2">
        <f t="shared" si="3"/>
        <v>0.35714285714285715</v>
      </c>
      <c r="E53" s="2">
        <f t="shared" si="3"/>
        <v>0.39285714285714285</v>
      </c>
      <c r="F53" s="2">
        <f t="shared" si="3"/>
        <v>0.42857142857142855</v>
      </c>
      <c r="G53" s="2">
        <f t="shared" si="3"/>
        <v>0.4642857142857143</v>
      </c>
      <c r="H53" s="2">
        <f t="shared" si="3"/>
        <v>0.5</v>
      </c>
      <c r="I53" s="2">
        <f t="shared" si="3"/>
        <v>0.5357142857142857</v>
      </c>
      <c r="J53" s="2">
        <f t="shared" si="3"/>
        <v>0.5714285714285714</v>
      </c>
      <c r="K53" s="2">
        <f t="shared" si="3"/>
        <v>0.6071428571428571</v>
      </c>
      <c r="L53" s="2">
        <f t="shared" si="3"/>
        <v>0.6428571428571429</v>
      </c>
      <c r="M53" s="2">
        <f t="shared" si="3"/>
        <v>0.6785714285714286</v>
      </c>
      <c r="N53" s="2">
        <f t="shared" si="3"/>
        <v>0.7142857142857143</v>
      </c>
      <c r="O53" s="2">
        <f t="shared" si="3"/>
        <v>0.75</v>
      </c>
      <c r="P53" s="2">
        <f t="shared" si="3"/>
        <v>0.7857142857142857</v>
      </c>
      <c r="Q53" s="2">
        <f t="shared" ref="Q53:X53" si="5">Q$34/$C53</f>
        <v>0.8214285714285714</v>
      </c>
      <c r="R53" s="2">
        <f t="shared" si="5"/>
        <v>0.8571428571428571</v>
      </c>
      <c r="S53" s="2">
        <f t="shared" si="5"/>
        <v>0.8928571428571429</v>
      </c>
      <c r="T53" s="2">
        <f t="shared" si="5"/>
        <v>0.9285714285714286</v>
      </c>
      <c r="U53" s="2">
        <f t="shared" si="5"/>
        <v>0.9642857142857143</v>
      </c>
      <c r="V53" s="2">
        <f t="shared" si="5"/>
        <v>1</v>
      </c>
      <c r="W53" s="2">
        <f t="shared" si="5"/>
        <v>1.0357142857142858</v>
      </c>
      <c r="X53" s="2">
        <f t="shared" si="5"/>
        <v>1.0714285714285714</v>
      </c>
    </row>
    <row r="54" spans="2:24" x14ac:dyDescent="0.25">
      <c r="B54" s="55"/>
      <c r="C54" s="13">
        <v>29</v>
      </c>
      <c r="D54" s="2">
        <f t="shared" si="3"/>
        <v>0.34482758620689657</v>
      </c>
      <c r="E54" s="2">
        <f t="shared" ref="E54:X55" si="6">E$34/$C54</f>
        <v>0.37931034482758619</v>
      </c>
      <c r="F54" s="2">
        <f t="shared" si="6"/>
        <v>0.41379310344827586</v>
      </c>
      <c r="G54" s="2">
        <f t="shared" si="6"/>
        <v>0.44827586206896552</v>
      </c>
      <c r="H54" s="2">
        <f t="shared" si="6"/>
        <v>0.48275862068965519</v>
      </c>
      <c r="I54" s="2">
        <f t="shared" si="6"/>
        <v>0.51724137931034486</v>
      </c>
      <c r="J54" s="2">
        <f t="shared" si="6"/>
        <v>0.55172413793103448</v>
      </c>
      <c r="K54" s="2">
        <f t="shared" si="6"/>
        <v>0.58620689655172409</v>
      </c>
      <c r="L54" s="2">
        <f t="shared" si="6"/>
        <v>0.62068965517241381</v>
      </c>
      <c r="M54" s="2">
        <f t="shared" si="6"/>
        <v>0.65517241379310343</v>
      </c>
      <c r="N54" s="2">
        <f t="shared" si="6"/>
        <v>0.68965517241379315</v>
      </c>
      <c r="O54" s="2">
        <f t="shared" si="6"/>
        <v>0.72413793103448276</v>
      </c>
      <c r="P54" s="2">
        <f t="shared" si="6"/>
        <v>0.75862068965517238</v>
      </c>
      <c r="Q54" s="2">
        <f t="shared" si="6"/>
        <v>0.7931034482758621</v>
      </c>
      <c r="R54" s="2">
        <f t="shared" si="6"/>
        <v>0.82758620689655171</v>
      </c>
      <c r="S54" s="2">
        <f t="shared" si="6"/>
        <v>0.86206896551724133</v>
      </c>
      <c r="T54" s="2">
        <f t="shared" si="6"/>
        <v>0.89655172413793105</v>
      </c>
      <c r="U54" s="2">
        <f t="shared" si="6"/>
        <v>0.93103448275862066</v>
      </c>
      <c r="V54" s="2">
        <f t="shared" si="6"/>
        <v>0.96551724137931039</v>
      </c>
      <c r="W54" s="2">
        <f t="shared" si="6"/>
        <v>1</v>
      </c>
      <c r="X54" s="2">
        <f t="shared" si="6"/>
        <v>1.0344827586206897</v>
      </c>
    </row>
    <row r="55" spans="2:24" x14ac:dyDescent="0.25">
      <c r="B55" s="55"/>
      <c r="C55" s="13">
        <v>30</v>
      </c>
      <c r="D55" s="2">
        <f t="shared" si="3"/>
        <v>0.33333333333333331</v>
      </c>
      <c r="E55" s="2">
        <f t="shared" si="6"/>
        <v>0.36666666666666664</v>
      </c>
      <c r="F55" s="2">
        <f t="shared" si="6"/>
        <v>0.4</v>
      </c>
      <c r="G55" s="2">
        <f t="shared" si="6"/>
        <v>0.43333333333333335</v>
      </c>
      <c r="H55" s="2">
        <f t="shared" si="6"/>
        <v>0.46666666666666667</v>
      </c>
      <c r="I55" s="2">
        <f t="shared" si="6"/>
        <v>0.5</v>
      </c>
      <c r="J55" s="2">
        <f t="shared" si="6"/>
        <v>0.53333333333333333</v>
      </c>
      <c r="K55" s="2">
        <f t="shared" si="6"/>
        <v>0.56666666666666665</v>
      </c>
      <c r="L55" s="2">
        <f t="shared" si="6"/>
        <v>0.6</v>
      </c>
      <c r="M55" s="2">
        <f t="shared" si="6"/>
        <v>0.6333333333333333</v>
      </c>
      <c r="N55" s="2">
        <f t="shared" si="6"/>
        <v>0.66666666666666663</v>
      </c>
      <c r="O55" s="2">
        <f t="shared" si="6"/>
        <v>0.7</v>
      </c>
      <c r="P55" s="2">
        <f t="shared" si="6"/>
        <v>0.73333333333333328</v>
      </c>
      <c r="Q55" s="2">
        <f t="shared" si="6"/>
        <v>0.76666666666666672</v>
      </c>
      <c r="R55" s="2">
        <f t="shared" si="6"/>
        <v>0.8</v>
      </c>
      <c r="S55" s="2">
        <f t="shared" si="6"/>
        <v>0.83333333333333337</v>
      </c>
      <c r="T55" s="2">
        <f t="shared" si="6"/>
        <v>0.8666666666666667</v>
      </c>
      <c r="U55" s="2">
        <f t="shared" si="6"/>
        <v>0.9</v>
      </c>
      <c r="V55" s="2">
        <f t="shared" si="6"/>
        <v>0.93333333333333335</v>
      </c>
      <c r="W55" s="2">
        <f t="shared" si="6"/>
        <v>0.96666666666666667</v>
      </c>
      <c r="X55" s="2">
        <f t="shared" si="6"/>
        <v>1</v>
      </c>
    </row>
    <row r="56" spans="2:24" x14ac:dyDescent="0.25">
      <c r="C56" s="1"/>
      <c r="D56" s="1"/>
      <c r="E56" s="1"/>
      <c r="F56" s="1"/>
      <c r="G56" s="1"/>
      <c r="H56" s="1"/>
      <c r="I56" s="1"/>
      <c r="J56" s="1"/>
      <c r="K56" s="1"/>
      <c r="L56" s="1"/>
      <c r="M56" s="1"/>
      <c r="N56" s="1"/>
      <c r="O56" s="1"/>
      <c r="P56" s="1"/>
      <c r="Q56" s="1"/>
      <c r="R56" s="1"/>
      <c r="S56" s="1"/>
      <c r="T56" s="1"/>
      <c r="U56" s="1"/>
      <c r="V56" s="1"/>
      <c r="W56" s="1"/>
      <c r="X56" s="1"/>
    </row>
    <row r="58" spans="2:24" x14ac:dyDescent="0.25">
      <c r="B58" s="46" t="s">
        <v>22</v>
      </c>
      <c r="C58" s="46"/>
      <c r="D58" s="46"/>
      <c r="E58" s="46"/>
      <c r="F58" s="46"/>
      <c r="G58" s="46"/>
      <c r="H58" s="46"/>
      <c r="I58" s="46"/>
      <c r="J58" s="46"/>
      <c r="K58" s="46"/>
      <c r="L58" s="46"/>
      <c r="M58" s="46"/>
      <c r="N58" s="46"/>
      <c r="O58" s="46"/>
      <c r="P58" s="46"/>
      <c r="Q58" s="46"/>
      <c r="R58" s="46"/>
      <c r="S58" s="46"/>
      <c r="T58" s="46"/>
      <c r="U58" s="46"/>
      <c r="V58" s="46"/>
      <c r="W58" s="46"/>
      <c r="X58" s="46"/>
    </row>
    <row r="59" spans="2:24" x14ac:dyDescent="0.25">
      <c r="B59" s="46"/>
      <c r="C59" s="46"/>
      <c r="D59" s="46"/>
      <c r="E59" s="46"/>
      <c r="F59" s="46"/>
      <c r="G59" s="46"/>
      <c r="H59" s="46"/>
      <c r="I59" s="46"/>
      <c r="J59" s="46"/>
      <c r="K59" s="46"/>
      <c r="L59" s="46"/>
      <c r="M59" s="46"/>
      <c r="N59" s="46"/>
      <c r="O59" s="46"/>
      <c r="P59" s="46"/>
      <c r="Q59" s="46"/>
      <c r="R59" s="46"/>
      <c r="S59" s="46"/>
      <c r="T59" s="46"/>
      <c r="U59" s="46"/>
      <c r="V59" s="46"/>
      <c r="W59" s="46"/>
      <c r="X59" s="46"/>
    </row>
    <row r="60" spans="2:24" x14ac:dyDescent="0.25">
      <c r="B60" s="46"/>
      <c r="C60" s="46"/>
      <c r="D60" s="46"/>
      <c r="E60" s="46"/>
      <c r="F60" s="46"/>
      <c r="G60" s="46"/>
      <c r="H60" s="46"/>
      <c r="I60" s="46"/>
      <c r="J60" s="46"/>
      <c r="K60" s="46"/>
      <c r="L60" s="46"/>
      <c r="M60" s="46"/>
      <c r="N60" s="46"/>
      <c r="O60" s="46"/>
      <c r="P60" s="46"/>
      <c r="Q60" s="46"/>
      <c r="R60" s="46"/>
      <c r="S60" s="46"/>
      <c r="T60" s="46"/>
      <c r="U60" s="46"/>
      <c r="V60" s="46"/>
      <c r="W60" s="46"/>
      <c r="X60" s="46"/>
    </row>
    <row r="61" spans="2:24" x14ac:dyDescent="0.25">
      <c r="B61" s="46"/>
      <c r="C61" s="46"/>
      <c r="D61" s="46"/>
      <c r="E61" s="46"/>
      <c r="F61" s="46"/>
      <c r="G61" s="46"/>
      <c r="H61" s="46"/>
      <c r="I61" s="46"/>
      <c r="J61" s="46"/>
      <c r="K61" s="46"/>
      <c r="L61" s="46"/>
      <c r="M61" s="46"/>
      <c r="N61" s="46"/>
      <c r="O61" s="46"/>
      <c r="P61" s="46"/>
      <c r="Q61" s="46"/>
      <c r="R61" s="46"/>
      <c r="S61" s="46"/>
      <c r="T61" s="46"/>
      <c r="U61" s="46"/>
      <c r="V61" s="46"/>
      <c r="W61" s="46"/>
      <c r="X61" s="46"/>
    </row>
    <row r="63" spans="2:24" ht="15" customHeight="1" x14ac:dyDescent="0.25">
      <c r="B63" s="47" t="s">
        <v>14</v>
      </c>
      <c r="C63" s="47"/>
      <c r="D63" s="47"/>
      <c r="E63" s="47"/>
      <c r="F63" s="47"/>
      <c r="G63" s="47"/>
      <c r="H63" s="47"/>
      <c r="I63" s="47"/>
      <c r="J63" s="47"/>
      <c r="K63" s="47"/>
      <c r="L63" s="47"/>
      <c r="M63" s="47"/>
      <c r="N63" s="47"/>
      <c r="O63" s="47"/>
      <c r="P63" s="47"/>
      <c r="Q63" s="47"/>
      <c r="R63" s="47"/>
      <c r="S63" s="47"/>
      <c r="T63" s="47"/>
      <c r="U63" s="47"/>
      <c r="V63" s="47"/>
      <c r="W63" s="47"/>
      <c r="X63" s="47"/>
    </row>
    <row r="64" spans="2:24" x14ac:dyDescent="0.25">
      <c r="B64" s="47"/>
      <c r="C64" s="47"/>
      <c r="D64" s="47"/>
      <c r="E64" s="47"/>
      <c r="F64" s="47"/>
      <c r="G64" s="47"/>
      <c r="H64" s="47"/>
      <c r="I64" s="47"/>
      <c r="J64" s="47"/>
      <c r="K64" s="47"/>
      <c r="L64" s="47"/>
      <c r="M64" s="47"/>
      <c r="N64" s="47"/>
      <c r="O64" s="47"/>
      <c r="P64" s="47"/>
      <c r="Q64" s="47"/>
      <c r="R64" s="47"/>
      <c r="S64" s="47"/>
      <c r="T64" s="47"/>
      <c r="U64" s="47"/>
      <c r="V64" s="47"/>
      <c r="W64" s="47"/>
      <c r="X64" s="47"/>
    </row>
    <row r="65" spans="2:24" x14ac:dyDescent="0.25">
      <c r="B65" s="47"/>
      <c r="C65" s="47"/>
      <c r="D65" s="47"/>
      <c r="E65" s="47"/>
      <c r="F65" s="47"/>
      <c r="G65" s="47"/>
      <c r="H65" s="47"/>
      <c r="I65" s="47"/>
      <c r="J65" s="47"/>
      <c r="K65" s="47"/>
      <c r="L65" s="47"/>
      <c r="M65" s="47"/>
      <c r="N65" s="47"/>
      <c r="O65" s="47"/>
      <c r="P65" s="47"/>
      <c r="Q65" s="47"/>
      <c r="R65" s="47"/>
      <c r="S65" s="47"/>
      <c r="T65" s="47"/>
      <c r="U65" s="47"/>
      <c r="V65" s="47"/>
      <c r="W65" s="47"/>
      <c r="X65" s="47"/>
    </row>
    <row r="66" spans="2:24" x14ac:dyDescent="0.25">
      <c r="B66" s="47"/>
      <c r="C66" s="47"/>
      <c r="D66" s="47"/>
      <c r="E66" s="47"/>
      <c r="F66" s="47"/>
      <c r="G66" s="47"/>
      <c r="H66" s="47"/>
      <c r="I66" s="47"/>
      <c r="J66" s="47"/>
      <c r="K66" s="47"/>
      <c r="L66" s="47"/>
      <c r="M66" s="47"/>
      <c r="N66" s="47"/>
      <c r="O66" s="47"/>
      <c r="P66" s="47"/>
      <c r="Q66" s="47"/>
      <c r="R66" s="47"/>
      <c r="S66" s="47"/>
      <c r="T66" s="47"/>
      <c r="U66" s="47"/>
      <c r="V66" s="47"/>
      <c r="W66" s="47"/>
      <c r="X66" s="47"/>
    </row>
    <row r="67" spans="2:24" x14ac:dyDescent="0.25">
      <c r="B67" s="47"/>
      <c r="C67" s="47"/>
      <c r="D67" s="47"/>
      <c r="E67" s="47"/>
      <c r="F67" s="47"/>
      <c r="G67" s="47"/>
      <c r="H67" s="47"/>
      <c r="I67" s="47"/>
      <c r="J67" s="47"/>
      <c r="K67" s="47"/>
      <c r="L67" s="47"/>
      <c r="M67" s="47"/>
      <c r="N67" s="47"/>
      <c r="O67" s="47"/>
      <c r="P67" s="47"/>
      <c r="Q67" s="47"/>
      <c r="R67" s="47"/>
      <c r="S67" s="47"/>
      <c r="T67" s="47"/>
      <c r="U67" s="47"/>
      <c r="V67" s="47"/>
      <c r="W67" s="47"/>
      <c r="X67" s="47"/>
    </row>
    <row r="68" spans="2:24" x14ac:dyDescent="0.25">
      <c r="B68" s="47"/>
      <c r="C68" s="47"/>
      <c r="D68" s="47"/>
      <c r="E68" s="47"/>
      <c r="F68" s="47"/>
      <c r="G68" s="47"/>
      <c r="H68" s="47"/>
      <c r="I68" s="47"/>
      <c r="J68" s="47"/>
      <c r="K68" s="47"/>
      <c r="L68" s="47"/>
      <c r="M68" s="47"/>
      <c r="N68" s="47"/>
      <c r="O68" s="47"/>
      <c r="P68" s="47"/>
      <c r="Q68" s="47"/>
      <c r="R68" s="47"/>
      <c r="S68" s="47"/>
      <c r="T68" s="47"/>
      <c r="U68" s="47"/>
      <c r="V68" s="47"/>
      <c r="W68" s="47"/>
      <c r="X68" s="47"/>
    </row>
    <row r="69" spans="2:24" x14ac:dyDescent="0.25">
      <c r="B69" s="47"/>
      <c r="C69" s="47"/>
      <c r="D69" s="47"/>
      <c r="E69" s="47"/>
      <c r="F69" s="47"/>
      <c r="G69" s="47"/>
      <c r="H69" s="47"/>
      <c r="I69" s="47"/>
      <c r="J69" s="47"/>
      <c r="K69" s="47"/>
      <c r="L69" s="47"/>
      <c r="M69" s="47"/>
      <c r="N69" s="47"/>
      <c r="O69" s="47"/>
      <c r="P69" s="47"/>
      <c r="Q69" s="47"/>
      <c r="R69" s="47"/>
      <c r="S69" s="47"/>
      <c r="T69" s="47"/>
      <c r="U69" s="47"/>
      <c r="V69" s="47"/>
      <c r="W69" s="47"/>
      <c r="X69" s="47"/>
    </row>
    <row r="70" spans="2:24" x14ac:dyDescent="0.25">
      <c r="B70" s="47"/>
      <c r="C70" s="47"/>
      <c r="D70" s="47"/>
      <c r="E70" s="47"/>
      <c r="F70" s="47"/>
      <c r="G70" s="47"/>
      <c r="H70" s="47"/>
      <c r="I70" s="47"/>
      <c r="J70" s="47"/>
      <c r="K70" s="47"/>
      <c r="L70" s="47"/>
      <c r="M70" s="47"/>
      <c r="N70" s="47"/>
      <c r="O70" s="47"/>
      <c r="P70" s="47"/>
      <c r="Q70" s="47"/>
      <c r="R70" s="47"/>
      <c r="S70" s="47"/>
      <c r="T70" s="47"/>
      <c r="U70" s="47"/>
      <c r="V70" s="47"/>
      <c r="W70" s="47"/>
      <c r="X70" s="47"/>
    </row>
    <row r="71" spans="2:24" x14ac:dyDescent="0.25">
      <c r="B71" s="47"/>
      <c r="C71" s="47"/>
      <c r="D71" s="47"/>
      <c r="E71" s="47"/>
      <c r="F71" s="47"/>
      <c r="G71" s="47"/>
      <c r="H71" s="47"/>
      <c r="I71" s="47"/>
      <c r="J71" s="47"/>
      <c r="K71" s="47"/>
      <c r="L71" s="47"/>
      <c r="M71" s="47"/>
      <c r="N71" s="47"/>
      <c r="O71" s="47"/>
      <c r="P71" s="47"/>
      <c r="Q71" s="47"/>
      <c r="R71" s="47"/>
      <c r="S71" s="47"/>
      <c r="T71" s="47"/>
      <c r="U71" s="47"/>
      <c r="V71" s="47"/>
      <c r="W71" s="47"/>
      <c r="X71" s="47"/>
    </row>
    <row r="72" spans="2:24" x14ac:dyDescent="0.25">
      <c r="B72" s="47"/>
      <c r="C72" s="47"/>
      <c r="D72" s="47"/>
      <c r="E72" s="47"/>
      <c r="F72" s="47"/>
      <c r="G72" s="47"/>
      <c r="H72" s="47"/>
      <c r="I72" s="47"/>
      <c r="J72" s="47"/>
      <c r="K72" s="47"/>
      <c r="L72" s="47"/>
      <c r="M72" s="47"/>
      <c r="N72" s="47"/>
      <c r="O72" s="47"/>
      <c r="P72" s="47"/>
      <c r="Q72" s="47"/>
      <c r="R72" s="47"/>
      <c r="S72" s="47"/>
      <c r="T72" s="47"/>
      <c r="U72" s="47"/>
      <c r="V72" s="47"/>
      <c r="W72" s="47"/>
      <c r="X72" s="47"/>
    </row>
    <row r="73" spans="2:24" x14ac:dyDescent="0.25">
      <c r="B73" s="47"/>
      <c r="C73" s="47"/>
      <c r="D73" s="47"/>
      <c r="E73" s="47"/>
      <c r="F73" s="47"/>
      <c r="G73" s="47"/>
      <c r="H73" s="47"/>
      <c r="I73" s="47"/>
      <c r="J73" s="47"/>
      <c r="K73" s="47"/>
      <c r="L73" s="47"/>
      <c r="M73" s="47"/>
      <c r="N73" s="47"/>
      <c r="O73" s="47"/>
      <c r="P73" s="47"/>
      <c r="Q73" s="47"/>
      <c r="R73" s="47"/>
      <c r="S73" s="47"/>
      <c r="T73" s="47"/>
      <c r="U73" s="47"/>
      <c r="V73" s="47"/>
      <c r="W73" s="47"/>
      <c r="X73" s="47"/>
    </row>
    <row r="74" spans="2:24" x14ac:dyDescent="0.25">
      <c r="B74" s="47"/>
      <c r="C74" s="47"/>
      <c r="D74" s="47"/>
      <c r="E74" s="47"/>
      <c r="F74" s="47"/>
      <c r="G74" s="47"/>
      <c r="H74" s="47"/>
      <c r="I74" s="47"/>
      <c r="J74" s="47"/>
      <c r="K74" s="47"/>
      <c r="L74" s="47"/>
      <c r="M74" s="47"/>
      <c r="N74" s="47"/>
      <c r="O74" s="47"/>
      <c r="P74" s="47"/>
      <c r="Q74" s="47"/>
      <c r="R74" s="47"/>
      <c r="S74" s="47"/>
      <c r="T74" s="47"/>
      <c r="U74" s="47"/>
      <c r="V74" s="47"/>
      <c r="W74" s="47"/>
      <c r="X74" s="47"/>
    </row>
    <row r="75" spans="2:24" x14ac:dyDescent="0.25">
      <c r="B75" s="47"/>
      <c r="C75" s="47"/>
      <c r="D75" s="47"/>
      <c r="E75" s="47"/>
      <c r="F75" s="47"/>
      <c r="G75" s="47"/>
      <c r="H75" s="47"/>
      <c r="I75" s="47"/>
      <c r="J75" s="47"/>
      <c r="K75" s="47"/>
      <c r="L75" s="47"/>
      <c r="M75" s="47"/>
      <c r="N75" s="47"/>
      <c r="O75" s="47"/>
      <c r="P75" s="47"/>
      <c r="Q75" s="47"/>
      <c r="R75" s="47"/>
      <c r="S75" s="47"/>
      <c r="T75" s="47"/>
      <c r="U75" s="47"/>
      <c r="V75" s="47"/>
      <c r="W75" s="47"/>
      <c r="X75" s="47"/>
    </row>
  </sheetData>
  <sheetProtection algorithmName="SHA-512" hashValue="TDh4g9RJ/Idm1L1x3iDhOpR2XStr/fv4VWvElbvrnM3gsocsHYNQmcAHVwzNu+IrOeJNumu4zzOFdbFumtrCaA==" saltValue="n/URBEVRE4Sf1g9Hqf/YAQ==" spinCount="100000" sheet="1" objects="1" scenarios="1" selectLockedCells="1"/>
  <mergeCells count="51">
    <mergeCell ref="H18:X18"/>
    <mergeCell ref="B22:I22"/>
    <mergeCell ref="M26:X27"/>
    <mergeCell ref="M23:X23"/>
    <mergeCell ref="M21:V21"/>
    <mergeCell ref="H13:X13"/>
    <mergeCell ref="H14:X14"/>
    <mergeCell ref="H15:X15"/>
    <mergeCell ref="H16:X16"/>
    <mergeCell ref="H17:X17"/>
    <mergeCell ref="H8:X8"/>
    <mergeCell ref="H9:X9"/>
    <mergeCell ref="H10:X10"/>
    <mergeCell ref="H11:X11"/>
    <mergeCell ref="H12:X12"/>
    <mergeCell ref="B63:X75"/>
    <mergeCell ref="B20:K20"/>
    <mergeCell ref="B21:I21"/>
    <mergeCell ref="J21:K21"/>
    <mergeCell ref="J22:K22"/>
    <mergeCell ref="J23:K23"/>
    <mergeCell ref="B34:B55"/>
    <mergeCell ref="B26:I26"/>
    <mergeCell ref="C33:X33"/>
    <mergeCell ref="J24:K24"/>
    <mergeCell ref="B29:I30"/>
    <mergeCell ref="J29:K30"/>
    <mergeCell ref="J25:K25"/>
    <mergeCell ref="M20:X20"/>
    <mergeCell ref="M28:X28"/>
    <mergeCell ref="J27:K27"/>
    <mergeCell ref="W30:X30"/>
    <mergeCell ref="M30:V30"/>
    <mergeCell ref="M29:V29"/>
    <mergeCell ref="B58:X61"/>
    <mergeCell ref="W29:X29"/>
    <mergeCell ref="W21:X21"/>
    <mergeCell ref="M22:V22"/>
    <mergeCell ref="W22:X22"/>
    <mergeCell ref="B32:X32"/>
    <mergeCell ref="B25:I25"/>
    <mergeCell ref="J28:K28"/>
    <mergeCell ref="B23:I23"/>
    <mergeCell ref="B24:I24"/>
    <mergeCell ref="M24:V24"/>
    <mergeCell ref="W24:X24"/>
    <mergeCell ref="M25:V25"/>
    <mergeCell ref="W25:X25"/>
    <mergeCell ref="B27:I27"/>
    <mergeCell ref="B28:I28"/>
    <mergeCell ref="J26:K26"/>
  </mergeCells>
  <conditionalFormatting sqref="D35:X55">
    <cfRule type="expression" dxfId="0" priority="5">
      <formula>ABS(D35-$W$30)=MIN(ABS($D$35:$X$55-$W$30))</formula>
    </cfRule>
  </conditionalFormatting>
  <pageMargins left="0.7" right="0.7" top="0.75" bottom="0.75" header="0.3" footer="0.3"/>
  <pageSetup paperSize="9" scale="60"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Sugar Research Australia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Rodman</dc:creator>
  <cp:lastModifiedBy>Gavin Rodman</cp:lastModifiedBy>
  <cp:lastPrinted>2018-04-23T03:49:42Z</cp:lastPrinted>
  <dcterms:created xsi:type="dcterms:W3CDTF">2017-09-15T03:38:46Z</dcterms:created>
  <dcterms:modified xsi:type="dcterms:W3CDTF">2018-06-25T01:41:52Z</dcterms:modified>
</cp:coreProperties>
</file>